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yufangwei/Desktop/SS/"/>
    </mc:Choice>
  </mc:AlternateContent>
  <xr:revisionPtr revIDLastSave="0" documentId="13_ncr:1_{B62D230A-7859-4944-90ED-9CB3CBB01BED}" xr6:coauthVersionLast="47" xr6:coauthVersionMax="47" xr10:uidLastSave="{00000000-0000-0000-0000-000000000000}"/>
  <workbookProtection workbookAlgorithmName="SHA-512" workbookHashValue="xLDAi6jsVBFHEEJ3arXqFqFmOgyx1wqArdE3CWTSVj9jXp0AUCnNDWiZg6YANi5U0j7pJJwPhzwga3Oesjg0+A==" workbookSaltValue="A0nypebMV5wkhb+vR4eVYA==" workbookSpinCount="100000" lockStructure="1"/>
  <bookViews>
    <workbookView xWindow="0" yWindow="500" windowWidth="28800" windowHeight="15720" firstSheet="1" activeTab="1" xr2:uid="{342B6088-3B16-CC4B-AAD2-4AB6DDA30A35}"/>
  </bookViews>
  <sheets>
    <sheet name="Release country" sheetId="5" r:id="rId1"/>
    <sheet name="Basic Info" sheetId="1" r:id="rId2"/>
    <sheet name="AGP上架表" sheetId="6" r:id="rId3"/>
  </sheets>
  <definedNames>
    <definedName name="AndroidCustomUrlScheme">'Basic Info'!$E$28</definedName>
    <definedName name="AuthorNameEN">'Basic Info'!$E$5</definedName>
    <definedName name="AuthorNameZH_HANT">'Basic Info'!$E$4</definedName>
    <definedName name="AvailableForPhotoEdit">'Basic Info'!$I$72</definedName>
    <definedName name="AvailableForPhotoEditInput">'Basic Info'!$E$25</definedName>
    <definedName name="BuddyNameEN">'Basic Info'!$F$21</definedName>
    <definedName name="BuddyNameZH_HANT">'Basic Info'!$F$20</definedName>
    <definedName name="BuddySearchId">'Basic Info'!$G$19</definedName>
    <definedName name="ChannelId">'Basic Info'!$E$30</definedName>
    <definedName name="Copyright">'Basic Info'!$E$15</definedName>
    <definedName name="CountryCodeRange" localSheetId="0">'Release country'!$C$11:$C$249</definedName>
    <definedName name="CountryCommaList" localSheetId="0">'Release country'!$J$11</definedName>
    <definedName name="CountryInputRange" localSheetId="0">'Release country'!$F$11:$F$249</definedName>
    <definedName name="CountryList" localSheetId="0">'Release country'!$J$13</definedName>
    <definedName name="CountryListSuffix" localSheetId="0">'Release country'!$J$12</definedName>
    <definedName name="CountrySelectionCode">'Release country'!$J$14</definedName>
    <definedName name="CountrySelectionType" localSheetId="0">'Release country'!$C$5</definedName>
    <definedName name="CpdFlag">'Basic Info'!$I$66</definedName>
    <definedName name="CpdFlagInput">'Basic Info'!$E$22</definedName>
    <definedName name="CpdStickerFlag">'Basic Info'!$I$66</definedName>
    <definedName name="CpdStickerFlagInput">'Basic Info'!$E$22</definedName>
    <definedName name="CrmAllowed">'Basic Info'!$I$74</definedName>
    <definedName name="CrmAllowedInput">'Basic Info'!$E$26</definedName>
    <definedName name="CrmBlockedInput">'Basic Info'!$E$26</definedName>
    <definedName name="DescriptionEN">'Basic Info'!$E$11</definedName>
    <definedName name="DescriptionZH_HANT">'Basic Info'!$E$9</definedName>
    <definedName name="DownloadUrl">'Basic Info'!$E$31</definedName>
    <definedName name="EventType">'Basic Info'!$I$61</definedName>
    <definedName name="EventTypeInput">'Basic Info'!$E$12</definedName>
    <definedName name="FinalCountryList" localSheetId="0">'Release country'!$I$250</definedName>
    <definedName name="GenderTargeting">'Basic Info'!$I$70</definedName>
    <definedName name="IphoneCustomUrlScheme">'Basic Info'!$E$29</definedName>
    <definedName name="SalesCategory">'Basic Info'!$B$78</definedName>
    <definedName name="SalesEnd">'Basic Info'!$H$18</definedName>
    <definedName name="SalesStart">'Basic Info'!$E$18</definedName>
    <definedName name="SheetCountry">'Basic Info'!$B$79</definedName>
    <definedName name="SheetLanguage">'Basic Info'!$B$80</definedName>
    <definedName name="SheetType">'Basic Info'!$B$77</definedName>
    <definedName name="ShopFlag">'Basic Info'!$I$68</definedName>
    <definedName name="ShopFlagAndTargetingInput">'Basic Info'!$E$24</definedName>
    <definedName name="TitleEN">'Basic Info'!$E$7</definedName>
    <definedName name="TitleZH_HANT">'Basic Info'!$E$6</definedName>
    <definedName name="UsagePeriod">'Basic Info'!$I$64</definedName>
    <definedName name="UsagePeriodInput">'Basic Info'!$E$17</definedName>
    <definedName name="UsersCountryList">'Basic Info'!$E$16</definedName>
    <definedName name="選択肢" localSheetId="0">'Release country'!$I$7:$I$8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1" l="1"/>
  <c r="C20" i="1" l="1"/>
  <c r="C19" i="1"/>
  <c r="K13" i="1"/>
  <c r="K8" i="1"/>
  <c r="K4" i="1"/>
  <c r="K6" i="1"/>
  <c r="C37" i="1"/>
  <c r="C38" i="1"/>
  <c r="J14" i="5"/>
  <c r="J12" i="5"/>
  <c r="I11" i="5"/>
  <c r="I12" i="5" s="1"/>
  <c r="I13" i="5" s="1"/>
  <c r="I14" i="5" s="1"/>
  <c r="I15" i="5" s="1"/>
  <c r="I16" i="5" s="1"/>
  <c r="I17" i="5" s="1"/>
  <c r="I18" i="5" s="1"/>
  <c r="I19" i="5" s="1"/>
  <c r="I20" i="5" s="1"/>
  <c r="I21" i="5" s="1"/>
  <c r="I22" i="5" s="1"/>
  <c r="I23" i="5" s="1"/>
  <c r="I24" i="5" s="1"/>
  <c r="I25" i="5" s="1"/>
  <c r="I26" i="5" s="1"/>
  <c r="I27" i="5" s="1"/>
  <c r="I28" i="5" s="1"/>
  <c r="I29" i="5" s="1"/>
  <c r="I30" i="5" s="1"/>
  <c r="I31" i="5" s="1"/>
  <c r="I32" i="5" s="1"/>
  <c r="I33" i="5" s="1"/>
  <c r="I34" i="5" s="1"/>
  <c r="I35" i="5" s="1"/>
  <c r="I36" i="5" s="1"/>
  <c r="I37" i="5" s="1"/>
  <c r="I38" i="5" s="1"/>
  <c r="I39" i="5" s="1"/>
  <c r="I40" i="5" s="1"/>
  <c r="I41" i="5" s="1"/>
  <c r="I42" i="5" s="1"/>
  <c r="I43" i="5" s="1"/>
  <c r="I44" i="5" s="1"/>
  <c r="I45" i="5" s="1"/>
  <c r="I46" i="5" s="1"/>
  <c r="I47" i="5" s="1"/>
  <c r="I48" i="5" s="1"/>
  <c r="I49" i="5" s="1"/>
  <c r="I50" i="5" s="1"/>
  <c r="I51" i="5" s="1"/>
  <c r="I52" i="5" s="1"/>
  <c r="I53" i="5" s="1"/>
  <c r="I54" i="5" s="1"/>
  <c r="I55" i="5" s="1"/>
  <c r="I56" i="5" s="1"/>
  <c r="I57" i="5" s="1"/>
  <c r="I58" i="5" s="1"/>
  <c r="I59" i="5" s="1"/>
  <c r="I60" i="5" s="1"/>
  <c r="I61" i="5" s="1"/>
  <c r="I62" i="5" s="1"/>
  <c r="I63" i="5" s="1"/>
  <c r="I64" i="5" s="1"/>
  <c r="I65" i="5" s="1"/>
  <c r="I66" i="5" s="1"/>
  <c r="I67" i="5" s="1"/>
  <c r="I68" i="5" s="1"/>
  <c r="I69" i="5" s="1"/>
  <c r="I70" i="5" s="1"/>
  <c r="I71" i="5" s="1"/>
  <c r="I72" i="5" s="1"/>
  <c r="I73" i="5" s="1"/>
  <c r="I74" i="5" s="1"/>
  <c r="I75" i="5" s="1"/>
  <c r="I76" i="5" s="1"/>
  <c r="I77" i="5" s="1"/>
  <c r="I78" i="5" s="1"/>
  <c r="I79" i="5" s="1"/>
  <c r="I80" i="5" s="1"/>
  <c r="I81" i="5" s="1"/>
  <c r="I82" i="5" s="1"/>
  <c r="I83" i="5" s="1"/>
  <c r="I84" i="5" s="1"/>
  <c r="I85" i="5" s="1"/>
  <c r="I86" i="5" s="1"/>
  <c r="I87" i="5" s="1"/>
  <c r="I88" i="5" s="1"/>
  <c r="I89" i="5" s="1"/>
  <c r="I90" i="5" s="1"/>
  <c r="I91" i="5" s="1"/>
  <c r="I92" i="5" s="1"/>
  <c r="I93" i="5" s="1"/>
  <c r="I94" i="5" s="1"/>
  <c r="I95" i="5" s="1"/>
  <c r="I96" i="5" s="1"/>
  <c r="I97" i="5" s="1"/>
  <c r="I98" i="5" s="1"/>
  <c r="I99" i="5" s="1"/>
  <c r="I100" i="5" s="1"/>
  <c r="I101" i="5" s="1"/>
  <c r="I102" i="5" s="1"/>
  <c r="I103" i="5" s="1"/>
  <c r="I104" i="5" s="1"/>
  <c r="I105" i="5" s="1"/>
  <c r="I106" i="5" s="1"/>
  <c r="I107" i="5" s="1"/>
  <c r="I108" i="5" s="1"/>
  <c r="I109" i="5" s="1"/>
  <c r="I110" i="5" s="1"/>
  <c r="I111" i="5" s="1"/>
  <c r="I112" i="5" s="1"/>
  <c r="I113" i="5" s="1"/>
  <c r="I114" i="5" s="1"/>
  <c r="I115" i="5" s="1"/>
  <c r="I116" i="5" s="1"/>
  <c r="I117" i="5" s="1"/>
  <c r="I118" i="5" s="1"/>
  <c r="I119" i="5" s="1"/>
  <c r="I120" i="5" s="1"/>
  <c r="I121" i="5" s="1"/>
  <c r="I122" i="5" s="1"/>
  <c r="I123" i="5" s="1"/>
  <c r="I124" i="5" s="1"/>
  <c r="I125" i="5" s="1"/>
  <c r="I126" i="5" s="1"/>
  <c r="I127" i="5" s="1"/>
  <c r="I128" i="5" s="1"/>
  <c r="I129" i="5" s="1"/>
  <c r="I130" i="5" s="1"/>
  <c r="I131" i="5" s="1"/>
  <c r="I132" i="5" s="1"/>
  <c r="I133" i="5" s="1"/>
  <c r="I134" i="5" s="1"/>
  <c r="I135" i="5" s="1"/>
  <c r="I136" i="5" s="1"/>
  <c r="I137" i="5" s="1"/>
  <c r="I138" i="5" s="1"/>
  <c r="I139" i="5" s="1"/>
  <c r="I140" i="5" s="1"/>
  <c r="I141" i="5" s="1"/>
  <c r="I142" i="5" s="1"/>
  <c r="I143" i="5" s="1"/>
  <c r="I144" i="5" s="1"/>
  <c r="I145" i="5" s="1"/>
  <c r="I146" i="5" s="1"/>
  <c r="I147" i="5" s="1"/>
  <c r="I148" i="5" s="1"/>
  <c r="I149" i="5" s="1"/>
  <c r="I150" i="5" s="1"/>
  <c r="I151" i="5" s="1"/>
  <c r="I152" i="5" s="1"/>
  <c r="I153" i="5" s="1"/>
  <c r="I154" i="5" s="1"/>
  <c r="I155" i="5" s="1"/>
  <c r="I156" i="5" s="1"/>
  <c r="I157" i="5" s="1"/>
  <c r="I158" i="5" s="1"/>
  <c r="I159" i="5" s="1"/>
  <c r="I160" i="5" s="1"/>
  <c r="I161" i="5" s="1"/>
  <c r="I162" i="5" s="1"/>
  <c r="I163" i="5" s="1"/>
  <c r="I164" i="5" s="1"/>
  <c r="I165" i="5" s="1"/>
  <c r="I166" i="5" s="1"/>
  <c r="I167" i="5" s="1"/>
  <c r="I168" i="5" s="1"/>
  <c r="I169" i="5" s="1"/>
  <c r="I170" i="5" s="1"/>
  <c r="I171" i="5" s="1"/>
  <c r="I172" i="5" s="1"/>
  <c r="I173" i="5" s="1"/>
  <c r="I174" i="5" s="1"/>
  <c r="I175" i="5" s="1"/>
  <c r="I176" i="5" s="1"/>
  <c r="I177" i="5" s="1"/>
  <c r="I178" i="5" s="1"/>
  <c r="I179" i="5" s="1"/>
  <c r="I180" i="5" s="1"/>
  <c r="I181" i="5" s="1"/>
  <c r="I182" i="5" s="1"/>
  <c r="I183" i="5" s="1"/>
  <c r="I184" i="5" s="1"/>
  <c r="I185" i="5" s="1"/>
  <c r="I186" i="5" s="1"/>
  <c r="I187" i="5" s="1"/>
  <c r="I188" i="5" s="1"/>
  <c r="I189" i="5" s="1"/>
  <c r="I190" i="5" s="1"/>
  <c r="I191" i="5" s="1"/>
  <c r="I192" i="5" s="1"/>
  <c r="I193" i="5" s="1"/>
  <c r="I194" i="5" s="1"/>
  <c r="I195" i="5" s="1"/>
  <c r="I196" i="5" s="1"/>
  <c r="I197" i="5" s="1"/>
  <c r="I198" i="5" s="1"/>
  <c r="I199" i="5" s="1"/>
  <c r="I200" i="5" s="1"/>
  <c r="I201" i="5" s="1"/>
  <c r="I202" i="5" s="1"/>
  <c r="I203" i="5" s="1"/>
  <c r="I204" i="5" s="1"/>
  <c r="I205" i="5" s="1"/>
  <c r="I206" i="5" s="1"/>
  <c r="I207" i="5" s="1"/>
  <c r="I208" i="5" s="1"/>
  <c r="I209" i="5" s="1"/>
  <c r="I210" i="5" s="1"/>
  <c r="I211" i="5" s="1"/>
  <c r="I212" i="5" s="1"/>
  <c r="I213" i="5" s="1"/>
  <c r="I214" i="5" s="1"/>
  <c r="I215" i="5" s="1"/>
  <c r="I216" i="5" s="1"/>
  <c r="I217" i="5" s="1"/>
  <c r="I218" i="5" s="1"/>
  <c r="I219" i="5" s="1"/>
  <c r="I220" i="5" s="1"/>
  <c r="I221" i="5" s="1"/>
  <c r="I222" i="5" s="1"/>
  <c r="I223" i="5" s="1"/>
  <c r="I224" i="5" s="1"/>
  <c r="I225" i="5" s="1"/>
  <c r="I226" i="5" s="1"/>
  <c r="I227" i="5" s="1"/>
  <c r="I228" i="5" s="1"/>
  <c r="I229" i="5" s="1"/>
  <c r="I230" i="5" s="1"/>
  <c r="I231" i="5" s="1"/>
  <c r="I232" i="5" s="1"/>
  <c r="I233" i="5" s="1"/>
  <c r="I234" i="5" s="1"/>
  <c r="I235" i="5" s="1"/>
  <c r="I236" i="5" s="1"/>
  <c r="I237" i="5" s="1"/>
  <c r="I238" i="5" s="1"/>
  <c r="I239" i="5" s="1"/>
  <c r="I240" i="5" s="1"/>
  <c r="I241" i="5" s="1"/>
  <c r="I242" i="5" s="1"/>
  <c r="I243" i="5" s="1"/>
  <c r="I244" i="5" s="1"/>
  <c r="I245" i="5" s="1"/>
  <c r="I246" i="5" s="1"/>
  <c r="I247" i="5" s="1"/>
  <c r="I248" i="5" s="1"/>
  <c r="I249" i="5" s="1"/>
  <c r="I250" i="5" l="1"/>
  <c r="J11" i="5" s="1"/>
  <c r="J13" i="5" s="1"/>
  <c r="E16" i="1" s="1"/>
  <c r="I66" i="1"/>
  <c r="I70" i="1"/>
  <c r="I74" i="1"/>
  <c r="I72" i="1"/>
  <c r="I61" i="1"/>
  <c r="I68" i="1"/>
  <c r="I71" i="1"/>
  <c r="I64" i="1"/>
  <c r="I65" i="1"/>
  <c r="I63" i="1"/>
  <c r="I62" i="1"/>
  <c r="C58" i="1" l="1"/>
  <c r="H18" i="1" s="1"/>
  <c r="G40" i="1" l="1"/>
  <c r="C40" i="1" s="1"/>
  <c r="G39" i="1"/>
  <c r="C39" i="1" s="1"/>
  <c r="K14" i="1"/>
  <c r="K15" i="1"/>
  <c r="K10" i="1"/>
  <c r="K7" i="1"/>
  <c r="C47" i="1" l="1"/>
  <c r="C49" i="1"/>
  <c r="C50" i="1"/>
  <c r="C48" i="1"/>
  <c r="C42" i="1"/>
  <c r="C46" i="1"/>
  <c r="C44" i="1"/>
  <c r="C52" i="1" l="1"/>
  <c r="E11" i="1" s="1"/>
  <c r="K11" i="1" s="1"/>
  <c r="C41" i="1"/>
  <c r="C45" i="1"/>
  <c r="C43" i="1"/>
  <c r="C51" i="1" l="1"/>
  <c r="E9" i="1" s="1"/>
  <c r="K9" i="1" s="1"/>
</calcChain>
</file>

<file path=xl/sharedStrings.xml><?xml version="1.0" encoding="utf-8"?>
<sst xmlns="http://schemas.openxmlformats.org/spreadsheetml/2006/main" count="971" uniqueCount="867">
  <si>
    <t>OSM</t>
  </si>
  <si>
    <t>Release Country Sheet</t>
  </si>
  <si>
    <t>1. Please select type</t>
  </si>
  <si>
    <t>type</t>
  </si>
  <si>
    <t>Only TW</t>
  </si>
  <si>
    <r>
      <t xml:space="preserve">*Please select in left cell which type it is.
1. Only TW
2. Release in </t>
    </r>
    <r>
      <rPr>
        <b/>
        <sz val="12"/>
        <color theme="0" tint="-0.499984740745262"/>
        <rFont val="游ゴシック Regular"/>
        <charset val="128"/>
      </rPr>
      <t>◯</t>
    </r>
    <r>
      <rPr>
        <b/>
        <sz val="12"/>
        <color theme="0" tint="-0.499984740745262"/>
        <rFont val="LINE Seed Sans Regular"/>
      </rPr>
      <t xml:space="preserve"> marked countries
3. Release to all the countries except from </t>
    </r>
    <r>
      <rPr>
        <b/>
        <sz val="12"/>
        <color theme="0" tint="-0.499984740745262"/>
        <rFont val="游ゴシック Regular"/>
        <charset val="128"/>
      </rPr>
      <t>◯</t>
    </r>
    <r>
      <rPr>
        <b/>
        <sz val="12"/>
        <color theme="0" tint="-0.499984740745262"/>
        <rFont val="LINE Seed Sans Regular"/>
      </rPr>
      <t xml:space="preserve"> marked countries
4. Release to all countries</t>
    </r>
  </si>
  <si>
    <r>
      <rPr>
        <b/>
        <sz val="12"/>
        <color rgb="FFFF0000"/>
        <rFont val="游ゴシック Regular"/>
        <charset val="128"/>
      </rPr>
      <t>この</t>
    </r>
    <r>
      <rPr>
        <b/>
        <sz val="12"/>
        <color rgb="FFFF0000"/>
        <rFont val="Microsoft JhengHei"/>
        <family val="2"/>
        <charset val="136"/>
      </rPr>
      <t>列</t>
    </r>
    <r>
      <rPr>
        <b/>
        <sz val="12"/>
        <color rgb="FFFF0000"/>
        <rFont val="游ゴシック Regular"/>
        <charset val="128"/>
      </rPr>
      <t>はファイル</t>
    </r>
    <r>
      <rPr>
        <b/>
        <sz val="12"/>
        <color rgb="FFFF0000"/>
        <rFont val="Microsoft JhengHei"/>
        <family val="2"/>
        <charset val="136"/>
      </rPr>
      <t>配布時</t>
    </r>
    <r>
      <rPr>
        <b/>
        <sz val="12"/>
        <color rgb="FFFF0000"/>
        <rFont val="游ゴシック Regular"/>
        <charset val="128"/>
      </rPr>
      <t>に</t>
    </r>
    <r>
      <rPr>
        <b/>
        <sz val="12"/>
        <color rgb="FFFF0000"/>
        <rFont val="Microsoft JhengHei"/>
        <family val="2"/>
        <charset val="136"/>
      </rPr>
      <t>非表示</t>
    </r>
    <r>
      <rPr>
        <b/>
        <sz val="12"/>
        <color rgb="FFFF0000"/>
        <rFont val="游ゴシック Regular"/>
        <charset val="128"/>
      </rPr>
      <t>にします</t>
    </r>
    <rPh sb="8" eb="10">
      <t xml:space="preserve">ハイフ </t>
    </rPh>
    <rPh sb="10" eb="11">
      <t xml:space="preserve">ジ </t>
    </rPh>
    <rPh sb="12" eb="15">
      <t xml:space="preserve">ヒヒョウジ </t>
    </rPh>
    <phoneticPr fontId="3"/>
  </si>
  <si>
    <r>
      <t xml:space="preserve">2. Please mark </t>
    </r>
    <r>
      <rPr>
        <b/>
        <sz val="14"/>
        <color theme="1"/>
        <rFont val="游ゴシック Regular"/>
        <charset val="128"/>
      </rPr>
      <t>◯</t>
    </r>
    <r>
      <rPr>
        <b/>
        <sz val="14"/>
        <color theme="1"/>
        <rFont val="LINE Seed Sans Regular"/>
      </rPr>
      <t xml:space="preserve"> to choose country</t>
    </r>
  </si>
  <si>
    <r>
      <rPr>
        <b/>
        <sz val="12"/>
        <color theme="1"/>
        <rFont val="游ゴシック Regular"/>
        <charset val="128"/>
      </rPr>
      <t>◯</t>
    </r>
  </si>
  <si>
    <t xml:space="preserve">*if it's "Only TW" type or "Release to all countries", you do not need to select below </t>
  </si>
  <si>
    <t>country code</t>
  </si>
  <si>
    <t>English Name</t>
  </si>
  <si>
    <t>Japanese</t>
  </si>
  <si>
    <r>
      <t>mark</t>
    </r>
    <r>
      <rPr>
        <b/>
        <sz val="14"/>
        <color theme="1"/>
        <rFont val="Microsoft JhengHei"/>
        <family val="2"/>
        <charset val="136"/>
      </rPr>
      <t>（</t>
    </r>
    <r>
      <rPr>
        <b/>
        <sz val="14"/>
        <color theme="1"/>
        <rFont val="游ゴシック Regular"/>
        <charset val="128"/>
      </rPr>
      <t>◯</t>
    </r>
    <r>
      <rPr>
        <b/>
        <sz val="14"/>
        <color theme="1"/>
        <rFont val="Microsoft JhengHei"/>
        <family val="2"/>
        <charset val="136"/>
      </rPr>
      <t>）</t>
    </r>
  </si>
  <si>
    <t>Country Selection Type</t>
    <phoneticPr fontId="3"/>
  </si>
  <si>
    <t>JP</t>
  </si>
  <si>
    <t>Japan</t>
  </si>
  <si>
    <r>
      <rPr>
        <b/>
        <sz val="14"/>
        <rFont val="Microsoft JhengHei"/>
        <family val="2"/>
        <charset val="136"/>
      </rPr>
      <t>日本</t>
    </r>
  </si>
  <si>
    <t>Only TW</t>
    <phoneticPr fontId="3"/>
  </si>
  <si>
    <t>TW</t>
  </si>
  <si>
    <t>Taiwan</t>
  </si>
  <si>
    <r>
      <rPr>
        <b/>
        <sz val="14"/>
        <rFont val="Microsoft JhengHei"/>
        <family val="2"/>
        <charset val="136"/>
      </rPr>
      <t>台</t>
    </r>
    <r>
      <rPr>
        <b/>
        <sz val="14"/>
        <rFont val="游ゴシック Regular"/>
        <charset val="128"/>
      </rPr>
      <t>湾</t>
    </r>
  </si>
  <si>
    <r>
      <t xml:space="preserve">Release in </t>
    </r>
    <r>
      <rPr>
        <b/>
        <sz val="11"/>
        <rFont val="游ゴシック Regular"/>
        <charset val="128"/>
      </rPr>
      <t>◯</t>
    </r>
    <r>
      <rPr>
        <b/>
        <sz val="11"/>
        <rFont val="LINE Seed Sans Regular"/>
      </rPr>
      <t xml:space="preserve"> marked countries</t>
    </r>
    <phoneticPr fontId="3"/>
  </si>
  <si>
    <t>TH</t>
  </si>
  <si>
    <t>Thailand</t>
  </si>
  <si>
    <r>
      <rPr>
        <b/>
        <sz val="14"/>
        <rFont val="游ゴシック Regular"/>
        <charset val="128"/>
      </rPr>
      <t>タイ</t>
    </r>
  </si>
  <si>
    <t>◯</t>
  </si>
  <si>
    <r>
      <t xml:space="preserve">Release to all the countries except from </t>
    </r>
    <r>
      <rPr>
        <b/>
        <sz val="11"/>
        <rFont val="游ゴシック Regular"/>
        <charset val="128"/>
      </rPr>
      <t>◯</t>
    </r>
    <r>
      <rPr>
        <b/>
        <sz val="11"/>
        <rFont val="LINE Seed Sans Regular"/>
      </rPr>
      <t xml:space="preserve"> marked countries</t>
    </r>
  </si>
  <si>
    <t>KR</t>
  </si>
  <si>
    <t>Korea</t>
  </si>
  <si>
    <r>
      <rPr>
        <b/>
        <sz val="14"/>
        <rFont val="Microsoft JhengHei"/>
        <family val="2"/>
        <charset val="136"/>
      </rPr>
      <t>韓</t>
    </r>
    <r>
      <rPr>
        <b/>
        <sz val="14"/>
        <rFont val="游ゴシック Regular"/>
        <charset val="128"/>
      </rPr>
      <t>国</t>
    </r>
  </si>
  <si>
    <t>Release to all countries</t>
    <phoneticPr fontId="3"/>
  </si>
  <si>
    <t>HK</t>
  </si>
  <si>
    <t>Hong Kong</t>
  </si>
  <si>
    <r>
      <rPr>
        <b/>
        <sz val="14"/>
        <rFont val="Microsoft JhengHei"/>
        <family val="2"/>
        <charset val="136"/>
      </rPr>
      <t>香港</t>
    </r>
    <rPh sb="0" eb="2">
      <t xml:space="preserve">ホンコン </t>
    </rPh>
    <phoneticPr fontId="3"/>
  </si>
  <si>
    <t>SA</t>
  </si>
  <si>
    <t>Saudi Arabia</t>
  </si>
  <si>
    <r>
      <rPr>
        <b/>
        <sz val="14"/>
        <rFont val="游ゴシック Regular"/>
        <charset val="128"/>
      </rPr>
      <t>サウジアラビア</t>
    </r>
  </si>
  <si>
    <t>MY</t>
  </si>
  <si>
    <t>Malaysia</t>
  </si>
  <si>
    <r>
      <rPr>
        <b/>
        <sz val="14"/>
        <rFont val="游ゴシック Regular"/>
        <charset val="128"/>
      </rPr>
      <t>マレーシア</t>
    </r>
  </si>
  <si>
    <t>SG</t>
  </si>
  <si>
    <t>Singapore</t>
  </si>
  <si>
    <r>
      <rPr>
        <b/>
        <sz val="14"/>
        <rFont val="游ゴシック Regular"/>
        <charset val="128"/>
      </rPr>
      <t>シンガポール</t>
    </r>
  </si>
  <si>
    <t>IL</t>
  </si>
  <si>
    <t>Israel</t>
  </si>
  <si>
    <r>
      <rPr>
        <b/>
        <sz val="14"/>
        <rFont val="游ゴシック Regular"/>
        <charset val="128"/>
      </rPr>
      <t>イスラエル</t>
    </r>
  </si>
  <si>
    <t>US</t>
  </si>
  <si>
    <t>United States</t>
  </si>
  <si>
    <r>
      <rPr>
        <b/>
        <sz val="14"/>
        <rFont val="游ゴシック Regular"/>
        <charset val="128"/>
      </rPr>
      <t>アメリカ</t>
    </r>
    <r>
      <rPr>
        <b/>
        <sz val="14"/>
        <rFont val="Microsoft JhengHei"/>
        <family val="2"/>
        <charset val="136"/>
      </rPr>
      <t>合</t>
    </r>
    <r>
      <rPr>
        <b/>
        <sz val="14"/>
        <rFont val="游ゴシック Regular"/>
        <charset val="128"/>
      </rPr>
      <t>衆国</t>
    </r>
  </si>
  <si>
    <t>KW</t>
  </si>
  <si>
    <t>Kuwait</t>
  </si>
  <si>
    <r>
      <rPr>
        <b/>
        <sz val="14"/>
        <rFont val="游ゴシック Regular"/>
        <charset val="128"/>
      </rPr>
      <t>クウェート</t>
    </r>
  </si>
  <si>
    <t>CH</t>
  </si>
  <si>
    <t>Switzerland</t>
  </si>
  <si>
    <r>
      <rPr>
        <b/>
        <sz val="14"/>
        <rFont val="游ゴシック Regular"/>
        <charset val="128"/>
      </rPr>
      <t>スイス</t>
    </r>
  </si>
  <si>
    <t>AU</t>
  </si>
  <si>
    <t>Australia</t>
  </si>
  <si>
    <r>
      <rPr>
        <b/>
        <sz val="14"/>
        <rFont val="游ゴシック Regular"/>
        <charset val="128"/>
      </rPr>
      <t>オーストラリア</t>
    </r>
  </si>
  <si>
    <t>MO</t>
  </si>
  <si>
    <t>Macao</t>
  </si>
  <si>
    <r>
      <rPr>
        <b/>
        <sz val="14"/>
        <rFont val="游ゴシック Regular"/>
        <charset val="128"/>
      </rPr>
      <t>マカオ</t>
    </r>
    <phoneticPr fontId="3"/>
  </si>
  <si>
    <t>ID</t>
  </si>
  <si>
    <t>Indonesia</t>
  </si>
  <si>
    <r>
      <rPr>
        <b/>
        <sz val="14"/>
        <rFont val="游ゴシック Regular"/>
        <charset val="128"/>
      </rPr>
      <t>インドネシア</t>
    </r>
  </si>
  <si>
    <t>TR</t>
  </si>
  <si>
    <t>Turkey</t>
  </si>
  <si>
    <r>
      <rPr>
        <b/>
        <sz val="14"/>
        <rFont val="游ゴシック Regular"/>
        <charset val="128"/>
      </rPr>
      <t>トルコ</t>
    </r>
  </si>
  <si>
    <t>VN</t>
  </si>
  <si>
    <t>Viet Nam</t>
  </si>
  <si>
    <r>
      <rPr>
        <b/>
        <sz val="14"/>
        <rFont val="游ゴシック Regular"/>
        <charset val="128"/>
      </rPr>
      <t>ベトナム</t>
    </r>
  </si>
  <si>
    <t>AE</t>
  </si>
  <si>
    <t>United Arab Emirates</t>
  </si>
  <si>
    <r>
      <rPr>
        <b/>
        <sz val="14"/>
        <rFont val="游ゴシック Regular"/>
        <charset val="128"/>
      </rPr>
      <t>アラブ</t>
    </r>
    <r>
      <rPr>
        <b/>
        <sz val="14"/>
        <rFont val="Microsoft JhengHei"/>
        <family val="2"/>
        <charset val="136"/>
      </rPr>
      <t>首長</t>
    </r>
    <r>
      <rPr>
        <b/>
        <sz val="14"/>
        <rFont val="游ゴシック Regular"/>
        <charset val="128"/>
      </rPr>
      <t>国</t>
    </r>
    <r>
      <rPr>
        <b/>
        <sz val="14"/>
        <rFont val="Microsoft JhengHei"/>
        <family val="2"/>
        <charset val="136"/>
      </rPr>
      <t>連邦</t>
    </r>
  </si>
  <si>
    <t>GB</t>
  </si>
  <si>
    <t>United Kingdom</t>
  </si>
  <si>
    <r>
      <rPr>
        <b/>
        <sz val="14"/>
        <rFont val="游ゴシック Regular"/>
        <charset val="128"/>
      </rPr>
      <t>イギリス</t>
    </r>
  </si>
  <si>
    <t>PH</t>
  </si>
  <si>
    <t>Philippines</t>
  </si>
  <si>
    <r>
      <rPr>
        <b/>
        <sz val="14"/>
        <rFont val="游ゴシック Regular"/>
        <charset val="128"/>
      </rPr>
      <t>フィリピン</t>
    </r>
  </si>
  <si>
    <t>BN</t>
  </si>
  <si>
    <t>Brunei Darussalam</t>
  </si>
  <si>
    <r>
      <rPr>
        <b/>
        <sz val="14"/>
        <rFont val="游ゴシック Regular"/>
        <charset val="128"/>
      </rPr>
      <t>ブルネイ</t>
    </r>
  </si>
  <si>
    <t>ES</t>
  </si>
  <si>
    <t>Spain</t>
  </si>
  <si>
    <r>
      <rPr>
        <b/>
        <sz val="14"/>
        <rFont val="游ゴシック Regular"/>
        <charset val="128"/>
      </rPr>
      <t>スペイン</t>
    </r>
  </si>
  <si>
    <t>CA</t>
  </si>
  <si>
    <t>Canada</t>
  </si>
  <si>
    <r>
      <rPr>
        <b/>
        <sz val="14"/>
        <rFont val="游ゴシック Regular"/>
        <charset val="128"/>
      </rPr>
      <t>カナダ</t>
    </r>
  </si>
  <si>
    <t>DE</t>
  </si>
  <si>
    <t>Germany</t>
  </si>
  <si>
    <r>
      <rPr>
        <b/>
        <sz val="14"/>
        <rFont val="游ゴシック Regular"/>
        <charset val="128"/>
      </rPr>
      <t>ドイツ</t>
    </r>
  </si>
  <si>
    <t>MX</t>
  </si>
  <si>
    <t>Mexico</t>
  </si>
  <si>
    <r>
      <rPr>
        <b/>
        <sz val="14"/>
        <rFont val="游ゴシック Regular"/>
        <charset val="128"/>
      </rPr>
      <t>メキシコ</t>
    </r>
  </si>
  <si>
    <t>IQ</t>
  </si>
  <si>
    <t>Iraq</t>
  </si>
  <si>
    <r>
      <rPr>
        <b/>
        <sz val="14"/>
        <rFont val="游ゴシック Regular"/>
        <charset val="128"/>
      </rPr>
      <t>イラク</t>
    </r>
  </si>
  <si>
    <t>YE</t>
  </si>
  <si>
    <t>Yemen</t>
  </si>
  <si>
    <r>
      <rPr>
        <b/>
        <sz val="14"/>
        <rFont val="游ゴシック Regular"/>
        <charset val="128"/>
      </rPr>
      <t>イエメン</t>
    </r>
  </si>
  <si>
    <t>MM</t>
  </si>
  <si>
    <t>Myanmar</t>
  </si>
  <si>
    <r>
      <rPr>
        <b/>
        <sz val="14"/>
        <rFont val="游ゴシック Regular"/>
        <charset val="128"/>
      </rPr>
      <t>ミャンマー</t>
    </r>
    <r>
      <rPr>
        <b/>
        <sz val="14"/>
        <rFont val="Microsoft JhengHei"/>
        <family val="2"/>
        <charset val="136"/>
      </rPr>
      <t>連邦共和</t>
    </r>
    <r>
      <rPr>
        <b/>
        <sz val="14"/>
        <rFont val="游ゴシック Regular"/>
        <charset val="128"/>
      </rPr>
      <t>国</t>
    </r>
  </si>
  <si>
    <t>DZ</t>
  </si>
  <si>
    <t>Algeria</t>
  </si>
  <si>
    <r>
      <rPr>
        <b/>
        <sz val="14"/>
        <rFont val="游ゴシック Regular"/>
        <charset val="128"/>
      </rPr>
      <t>アルジェリア</t>
    </r>
  </si>
  <si>
    <t>RO</t>
  </si>
  <si>
    <t>Romania</t>
  </si>
  <si>
    <r>
      <rPr>
        <b/>
        <sz val="14"/>
        <rFont val="游ゴシック Regular"/>
        <charset val="128"/>
      </rPr>
      <t>ルーマニア</t>
    </r>
  </si>
  <si>
    <t>ZW</t>
  </si>
  <si>
    <t>Zimbabwe</t>
  </si>
  <si>
    <r>
      <rPr>
        <b/>
        <sz val="14"/>
        <rFont val="游ゴシック Regular"/>
        <charset val="128"/>
      </rPr>
      <t>ジンバブエ</t>
    </r>
  </si>
  <si>
    <t>LY</t>
  </si>
  <si>
    <t>Libyan</t>
  </si>
  <si>
    <r>
      <rPr>
        <b/>
        <sz val="14"/>
        <rFont val="游ゴシック Regular"/>
        <charset val="128"/>
      </rPr>
      <t>リビア</t>
    </r>
  </si>
  <si>
    <t>AF</t>
  </si>
  <si>
    <t>Afghanistan</t>
  </si>
  <si>
    <r>
      <rPr>
        <b/>
        <sz val="14"/>
        <rFont val="游ゴシック Regular"/>
        <charset val="128"/>
      </rPr>
      <t>アフガニスタン</t>
    </r>
  </si>
  <si>
    <t>UG</t>
  </si>
  <si>
    <t>Uganda</t>
  </si>
  <si>
    <r>
      <rPr>
        <b/>
        <sz val="14"/>
        <rFont val="游ゴシック Regular"/>
        <charset val="128"/>
      </rPr>
      <t>ウガンダ</t>
    </r>
  </si>
  <si>
    <t>ML</t>
  </si>
  <si>
    <t>Mali</t>
  </si>
  <si>
    <r>
      <rPr>
        <b/>
        <sz val="14"/>
        <rFont val="游ゴシック Regular"/>
        <charset val="128"/>
      </rPr>
      <t>マリ</t>
    </r>
  </si>
  <si>
    <t>CD</t>
  </si>
  <si>
    <t>Congo Republic</t>
  </si>
  <si>
    <r>
      <rPr>
        <b/>
        <sz val="14"/>
        <rFont val="游ゴシック Regular"/>
        <charset val="128"/>
      </rPr>
      <t>コンゴ</t>
    </r>
    <r>
      <rPr>
        <b/>
        <sz val="14"/>
        <rFont val="Microsoft JhengHei"/>
        <family val="2"/>
        <charset val="136"/>
      </rPr>
      <t>民主共和</t>
    </r>
    <r>
      <rPr>
        <b/>
        <sz val="14"/>
        <rFont val="游ゴシック Regular"/>
        <charset val="128"/>
      </rPr>
      <t>国</t>
    </r>
    <phoneticPr fontId="3"/>
  </si>
  <si>
    <t>BW</t>
  </si>
  <si>
    <t>Botswana</t>
  </si>
  <si>
    <r>
      <rPr>
        <b/>
        <sz val="14"/>
        <rFont val="游ゴシック Regular"/>
        <charset val="128"/>
      </rPr>
      <t>ボツワナ</t>
    </r>
  </si>
  <si>
    <t>CI</t>
  </si>
  <si>
    <t>Cote d'Ivoire</t>
  </si>
  <si>
    <r>
      <rPr>
        <b/>
        <sz val="14"/>
        <rFont val="游ゴシック Regular"/>
        <charset val="128"/>
      </rPr>
      <t>コートジボワール</t>
    </r>
  </si>
  <si>
    <t>CF</t>
  </si>
  <si>
    <t>Centrafrique</t>
  </si>
  <si>
    <r>
      <rPr>
        <b/>
        <sz val="14"/>
        <rFont val="Microsoft JhengHei"/>
        <family val="2"/>
        <charset val="136"/>
      </rPr>
      <t>中央</t>
    </r>
    <r>
      <rPr>
        <b/>
        <sz val="14"/>
        <rFont val="游ゴシック Regular"/>
        <charset val="128"/>
      </rPr>
      <t>アフリカ</t>
    </r>
    <r>
      <rPr>
        <b/>
        <sz val="14"/>
        <rFont val="Microsoft JhengHei"/>
        <family val="2"/>
        <charset val="136"/>
      </rPr>
      <t>共和</t>
    </r>
    <r>
      <rPr>
        <b/>
        <sz val="14"/>
        <rFont val="游ゴシック Regular"/>
        <charset val="128"/>
      </rPr>
      <t>国</t>
    </r>
  </si>
  <si>
    <t>PS</t>
  </si>
  <si>
    <t>Palestine</t>
  </si>
  <si>
    <r>
      <rPr>
        <b/>
        <sz val="14"/>
        <rFont val="游ゴシック Regular"/>
        <charset val="128"/>
      </rPr>
      <t>パレスチナ</t>
    </r>
    <phoneticPr fontId="3"/>
  </si>
  <si>
    <t>BI</t>
  </si>
  <si>
    <t>Burundi</t>
  </si>
  <si>
    <r>
      <rPr>
        <b/>
        <sz val="14"/>
        <rFont val="游ゴシック Regular"/>
        <charset val="128"/>
      </rPr>
      <t>ブルンジ</t>
    </r>
  </si>
  <si>
    <t>CG</t>
  </si>
  <si>
    <t>Congo</t>
  </si>
  <si>
    <r>
      <rPr>
        <b/>
        <sz val="14"/>
        <rFont val="游ゴシック Regular"/>
        <charset val="128"/>
      </rPr>
      <t>コンゴ</t>
    </r>
    <r>
      <rPr>
        <b/>
        <sz val="14"/>
        <rFont val="Microsoft JhengHei"/>
        <family val="2"/>
        <charset val="136"/>
      </rPr>
      <t>共和</t>
    </r>
    <r>
      <rPr>
        <b/>
        <sz val="14"/>
        <rFont val="游ゴシック Regular"/>
        <charset val="128"/>
      </rPr>
      <t>国</t>
    </r>
    <phoneticPr fontId="3"/>
  </si>
  <si>
    <t>SO</t>
  </si>
  <si>
    <t>Somalia</t>
  </si>
  <si>
    <r>
      <rPr>
        <b/>
        <sz val="14"/>
        <rFont val="游ゴシック Regular"/>
        <charset val="128"/>
      </rPr>
      <t>ソマリア</t>
    </r>
  </si>
  <si>
    <t>BF</t>
  </si>
  <si>
    <t>Burkina Faso</t>
  </si>
  <si>
    <r>
      <rPr>
        <b/>
        <sz val="14"/>
        <rFont val="游ゴシック Regular"/>
        <charset val="128"/>
      </rPr>
      <t>ブルキナファソ</t>
    </r>
  </si>
  <si>
    <t>RW</t>
  </si>
  <si>
    <t>Rwanda</t>
  </si>
  <si>
    <r>
      <rPr>
        <b/>
        <sz val="14"/>
        <rFont val="游ゴシック Regular"/>
        <charset val="128"/>
      </rPr>
      <t>ルワンダ</t>
    </r>
  </si>
  <si>
    <t>GA</t>
  </si>
  <si>
    <t>Gabon</t>
  </si>
  <si>
    <r>
      <rPr>
        <b/>
        <sz val="14"/>
        <rFont val="游ゴシック Regular"/>
        <charset val="128"/>
      </rPr>
      <t>ガボン</t>
    </r>
  </si>
  <si>
    <t>TD</t>
  </si>
  <si>
    <t>Chad</t>
  </si>
  <si>
    <r>
      <rPr>
        <b/>
        <sz val="14"/>
        <rFont val="游ゴシック Regular"/>
        <charset val="128"/>
      </rPr>
      <t>チャド</t>
    </r>
  </si>
  <si>
    <t>ER</t>
  </si>
  <si>
    <t>Eritrea</t>
  </si>
  <si>
    <r>
      <rPr>
        <b/>
        <sz val="14"/>
        <rFont val="游ゴシック Regular"/>
        <charset val="128"/>
      </rPr>
      <t>エリトリア</t>
    </r>
  </si>
  <si>
    <t>LR</t>
  </si>
  <si>
    <t>Liberia</t>
  </si>
  <si>
    <r>
      <rPr>
        <b/>
        <sz val="14"/>
        <rFont val="游ゴシック Regular"/>
        <charset val="128"/>
      </rPr>
      <t>リベリア</t>
    </r>
  </si>
  <si>
    <t>DJ</t>
  </si>
  <si>
    <t>Djibouti</t>
  </si>
  <si>
    <r>
      <rPr>
        <b/>
        <sz val="14"/>
        <rFont val="游ゴシック Regular"/>
        <charset val="128"/>
      </rPr>
      <t>ジブチ</t>
    </r>
  </si>
  <si>
    <t>IN</t>
  </si>
  <si>
    <t>India</t>
  </si>
  <si>
    <r>
      <rPr>
        <b/>
        <sz val="14"/>
        <rFont val="游ゴシック Regular"/>
        <charset val="128"/>
      </rPr>
      <t>インド</t>
    </r>
  </si>
  <si>
    <t>AD</t>
  </si>
  <si>
    <t>Andorra</t>
  </si>
  <si>
    <r>
      <rPr>
        <b/>
        <sz val="14"/>
        <rFont val="游ゴシック Regular"/>
        <charset val="128"/>
      </rPr>
      <t>アンドラ</t>
    </r>
  </si>
  <si>
    <t>BR</t>
  </si>
  <si>
    <t>Brazil</t>
  </si>
  <si>
    <r>
      <rPr>
        <b/>
        <sz val="14"/>
        <rFont val="游ゴシック Regular"/>
        <charset val="128"/>
      </rPr>
      <t>ブラジル</t>
    </r>
  </si>
  <si>
    <t>AR</t>
  </si>
  <si>
    <t>Argentina</t>
  </si>
  <si>
    <r>
      <rPr>
        <b/>
        <sz val="14"/>
        <rFont val="游ゴシック Regular"/>
        <charset val="128"/>
      </rPr>
      <t>アルゼンチン</t>
    </r>
  </si>
  <si>
    <t>CO</t>
  </si>
  <si>
    <t>Colombia</t>
  </si>
  <si>
    <r>
      <rPr>
        <b/>
        <sz val="14"/>
        <rFont val="游ゴシック Regular"/>
        <charset val="128"/>
      </rPr>
      <t>コロンビア</t>
    </r>
  </si>
  <si>
    <t>CL</t>
  </si>
  <si>
    <t>Chile</t>
  </si>
  <si>
    <r>
      <rPr>
        <b/>
        <sz val="14"/>
        <rFont val="游ゴシック Regular"/>
        <charset val="128"/>
      </rPr>
      <t>チリ</t>
    </r>
  </si>
  <si>
    <t>PE</t>
  </si>
  <si>
    <t>Peru</t>
  </si>
  <si>
    <r>
      <rPr>
        <b/>
        <sz val="14"/>
        <rFont val="游ゴシック Regular"/>
        <charset val="128"/>
      </rPr>
      <t>ペルー</t>
    </r>
  </si>
  <si>
    <t>VE</t>
  </si>
  <si>
    <t>Venezuela</t>
  </si>
  <si>
    <r>
      <rPr>
        <b/>
        <sz val="14"/>
        <rFont val="游ゴシック Regular"/>
        <charset val="128"/>
      </rPr>
      <t>ベネズエラ</t>
    </r>
  </si>
  <si>
    <t>EC</t>
  </si>
  <si>
    <t>Ecuador</t>
  </si>
  <si>
    <r>
      <rPr>
        <b/>
        <sz val="14"/>
        <rFont val="游ゴシック Regular"/>
        <charset val="128"/>
      </rPr>
      <t>エクアドル</t>
    </r>
  </si>
  <si>
    <t>BO</t>
  </si>
  <si>
    <t>Bolivia</t>
  </si>
  <si>
    <r>
      <rPr>
        <b/>
        <sz val="14"/>
        <rFont val="游ゴシック Regular"/>
        <charset val="128"/>
      </rPr>
      <t>ボリビア</t>
    </r>
  </si>
  <si>
    <t>SV</t>
  </si>
  <si>
    <t>El Salvador</t>
  </si>
  <si>
    <r>
      <rPr>
        <b/>
        <sz val="14"/>
        <rFont val="游ゴシック Regular"/>
        <charset val="128"/>
      </rPr>
      <t>エルサルバドル</t>
    </r>
  </si>
  <si>
    <t>PY</t>
  </si>
  <si>
    <t>Paraguay</t>
  </si>
  <si>
    <r>
      <rPr>
        <b/>
        <sz val="14"/>
        <rFont val="游ゴシック Regular"/>
        <charset val="128"/>
      </rPr>
      <t>パラグアイ</t>
    </r>
  </si>
  <si>
    <t>HN</t>
  </si>
  <si>
    <t>Honduras</t>
  </si>
  <si>
    <r>
      <rPr>
        <b/>
        <sz val="14"/>
        <rFont val="游ゴシック Regular"/>
        <charset val="128"/>
      </rPr>
      <t>ホンジュラス</t>
    </r>
  </si>
  <si>
    <t>GT</t>
  </si>
  <si>
    <t>Guatemala</t>
  </si>
  <si>
    <r>
      <rPr>
        <b/>
        <sz val="14"/>
        <rFont val="游ゴシック Regular"/>
        <charset val="128"/>
      </rPr>
      <t>グアテマラ</t>
    </r>
  </si>
  <si>
    <t>DO</t>
  </si>
  <si>
    <t>Dominican Republic</t>
  </si>
  <si>
    <r>
      <rPr>
        <b/>
        <sz val="14"/>
        <rFont val="游ゴシック Regular"/>
        <charset val="128"/>
      </rPr>
      <t>ドミニカ</t>
    </r>
    <r>
      <rPr>
        <b/>
        <sz val="14"/>
        <rFont val="Microsoft JhengHei"/>
        <family val="2"/>
        <charset val="136"/>
      </rPr>
      <t>共和</t>
    </r>
    <r>
      <rPr>
        <b/>
        <sz val="14"/>
        <rFont val="游ゴシック Regular"/>
        <charset val="128"/>
      </rPr>
      <t>国</t>
    </r>
  </si>
  <si>
    <t>UY</t>
  </si>
  <si>
    <t>Uruguay</t>
  </si>
  <si>
    <r>
      <rPr>
        <b/>
        <sz val="14"/>
        <rFont val="游ゴシック Regular"/>
        <charset val="128"/>
      </rPr>
      <t>ウルグアイ</t>
    </r>
  </si>
  <si>
    <t>CR</t>
  </si>
  <si>
    <t>Costa Rica</t>
  </si>
  <si>
    <r>
      <rPr>
        <b/>
        <sz val="14"/>
        <rFont val="游ゴシック Regular"/>
        <charset val="128"/>
      </rPr>
      <t>コスタリカ</t>
    </r>
  </si>
  <si>
    <t>NI</t>
  </si>
  <si>
    <t>Nicaragua</t>
  </si>
  <si>
    <r>
      <rPr>
        <b/>
        <sz val="14"/>
        <rFont val="游ゴシック Regular"/>
        <charset val="128"/>
      </rPr>
      <t>ニカラグア</t>
    </r>
  </si>
  <si>
    <t>PT</t>
  </si>
  <si>
    <t>Portugal</t>
  </si>
  <si>
    <r>
      <rPr>
        <b/>
        <sz val="14"/>
        <rFont val="游ゴシック Regular"/>
        <charset val="128"/>
      </rPr>
      <t>ポルトガル</t>
    </r>
  </si>
  <si>
    <t>IT</t>
  </si>
  <si>
    <t>Italy</t>
  </si>
  <si>
    <r>
      <rPr>
        <b/>
        <sz val="14"/>
        <rFont val="游ゴシック Regular"/>
        <charset val="128"/>
      </rPr>
      <t>イタリア</t>
    </r>
  </si>
  <si>
    <t>FR</t>
  </si>
  <si>
    <t>France</t>
  </si>
  <si>
    <r>
      <rPr>
        <b/>
        <sz val="14"/>
        <rFont val="游ゴシック Regular"/>
        <charset val="128"/>
      </rPr>
      <t>フランス</t>
    </r>
  </si>
  <si>
    <t>KH</t>
  </si>
  <si>
    <t>Cambodia</t>
  </si>
  <si>
    <r>
      <rPr>
        <b/>
        <sz val="14"/>
        <rFont val="游ゴシック Regular"/>
        <charset val="128"/>
      </rPr>
      <t>カンボジア</t>
    </r>
  </si>
  <si>
    <t>AG</t>
  </si>
  <si>
    <t>Antigua And Barbuda</t>
  </si>
  <si>
    <r>
      <rPr>
        <b/>
        <sz val="14"/>
        <rFont val="游ゴシック Regular"/>
        <charset val="128"/>
      </rPr>
      <t>アンティグア・バーブーダ</t>
    </r>
  </si>
  <si>
    <t>AI</t>
  </si>
  <si>
    <t>Anguilla</t>
  </si>
  <si>
    <r>
      <rPr>
        <b/>
        <sz val="14"/>
        <rFont val="游ゴシック Regular"/>
        <charset val="128"/>
      </rPr>
      <t>アンギラ</t>
    </r>
  </si>
  <si>
    <t>AL</t>
  </si>
  <si>
    <t>Albania</t>
  </si>
  <si>
    <r>
      <rPr>
        <b/>
        <sz val="14"/>
        <rFont val="游ゴシック Regular"/>
        <charset val="128"/>
      </rPr>
      <t>アルバニア</t>
    </r>
  </si>
  <si>
    <t>AM</t>
  </si>
  <si>
    <t>Armenia</t>
  </si>
  <si>
    <r>
      <rPr>
        <b/>
        <sz val="14"/>
        <rFont val="游ゴシック Regular"/>
        <charset val="128"/>
      </rPr>
      <t>アルメニア</t>
    </r>
  </si>
  <si>
    <t>AO</t>
  </si>
  <si>
    <t>Angola</t>
  </si>
  <si>
    <r>
      <rPr>
        <b/>
        <sz val="14"/>
        <rFont val="游ゴシック Regular"/>
        <charset val="128"/>
      </rPr>
      <t>アンゴラ</t>
    </r>
  </si>
  <si>
    <t>AQ</t>
  </si>
  <si>
    <t>Antarctica</t>
  </si>
  <si>
    <r>
      <rPr>
        <b/>
        <sz val="14"/>
        <rFont val="Microsoft JhengHei"/>
        <family val="2"/>
        <charset val="136"/>
      </rPr>
      <t>南極</t>
    </r>
  </si>
  <si>
    <t>AS</t>
  </si>
  <si>
    <t>American Samoa</t>
  </si>
  <si>
    <r>
      <rPr>
        <b/>
        <sz val="14"/>
        <rFont val="Microsoft JhengHei"/>
        <family val="2"/>
        <charset val="136"/>
      </rPr>
      <t>米領</t>
    </r>
    <r>
      <rPr>
        <b/>
        <sz val="14"/>
        <rFont val="游ゴシック Regular"/>
        <charset val="128"/>
      </rPr>
      <t>サモア</t>
    </r>
    <phoneticPr fontId="3"/>
  </si>
  <si>
    <t>AT</t>
  </si>
  <si>
    <t>Austria</t>
  </si>
  <si>
    <r>
      <rPr>
        <b/>
        <sz val="14"/>
        <rFont val="游ゴシック Regular"/>
        <charset val="128"/>
      </rPr>
      <t>オーストリア</t>
    </r>
  </si>
  <si>
    <t>AW</t>
  </si>
  <si>
    <t>Aruba</t>
  </si>
  <si>
    <r>
      <rPr>
        <b/>
        <sz val="14"/>
        <rFont val="游ゴシック Regular"/>
        <charset val="128"/>
      </rPr>
      <t>アルバ</t>
    </r>
  </si>
  <si>
    <t>AZ</t>
  </si>
  <si>
    <t>Azerbaijan</t>
  </si>
  <si>
    <r>
      <rPr>
        <b/>
        <sz val="14"/>
        <rFont val="游ゴシック Regular"/>
        <charset val="128"/>
      </rPr>
      <t>アゼルバイジャン</t>
    </r>
  </si>
  <si>
    <t>BA</t>
  </si>
  <si>
    <t>Bosnia And Herzegowina</t>
  </si>
  <si>
    <r>
      <rPr>
        <b/>
        <sz val="14"/>
        <rFont val="游ゴシック Regular"/>
        <charset val="128"/>
      </rPr>
      <t>ボスニア・ヘルツェゴビナ</t>
    </r>
    <phoneticPr fontId="3"/>
  </si>
  <si>
    <t>BB</t>
  </si>
  <si>
    <t>Barbados</t>
  </si>
  <si>
    <r>
      <rPr>
        <b/>
        <sz val="14"/>
        <rFont val="游ゴシック Regular"/>
        <charset val="128"/>
      </rPr>
      <t>バルバドス</t>
    </r>
    <phoneticPr fontId="3"/>
  </si>
  <si>
    <t>BD</t>
  </si>
  <si>
    <t>Bangladesh</t>
  </si>
  <si>
    <r>
      <rPr>
        <b/>
        <sz val="14"/>
        <rFont val="游ゴシック Regular"/>
        <charset val="128"/>
      </rPr>
      <t>バングラデシュ</t>
    </r>
  </si>
  <si>
    <t>BE</t>
  </si>
  <si>
    <t>Belgium</t>
  </si>
  <si>
    <r>
      <rPr>
        <b/>
        <sz val="14"/>
        <rFont val="游ゴシック Regular"/>
        <charset val="128"/>
      </rPr>
      <t>ベルギー</t>
    </r>
  </si>
  <si>
    <t>BG</t>
  </si>
  <si>
    <t>Bulgaria</t>
  </si>
  <si>
    <r>
      <rPr>
        <b/>
        <sz val="14"/>
        <rFont val="游ゴシック Regular"/>
        <charset val="128"/>
      </rPr>
      <t>ブルガリア</t>
    </r>
  </si>
  <si>
    <t>BH</t>
  </si>
  <si>
    <t>Bahrain</t>
  </si>
  <si>
    <r>
      <rPr>
        <b/>
        <sz val="14"/>
        <rFont val="游ゴシック Regular"/>
        <charset val="128"/>
      </rPr>
      <t>バーレーン</t>
    </r>
  </si>
  <si>
    <t>BJ</t>
  </si>
  <si>
    <t>Benin</t>
  </si>
  <si>
    <r>
      <rPr>
        <b/>
        <sz val="14"/>
        <rFont val="游ゴシック Regular"/>
        <charset val="128"/>
      </rPr>
      <t>ベナン</t>
    </r>
  </si>
  <si>
    <t>BM</t>
  </si>
  <si>
    <t>Bermuda</t>
  </si>
  <si>
    <r>
      <rPr>
        <b/>
        <sz val="14"/>
        <rFont val="游ゴシック Regular"/>
        <charset val="128"/>
      </rPr>
      <t>バミューダ</t>
    </r>
  </si>
  <si>
    <t>BS</t>
  </si>
  <si>
    <t>Bahamas</t>
  </si>
  <si>
    <r>
      <rPr>
        <b/>
        <sz val="14"/>
        <rFont val="游ゴシック Regular"/>
        <charset val="128"/>
      </rPr>
      <t>バハマ</t>
    </r>
  </si>
  <si>
    <t>BT</t>
  </si>
  <si>
    <t>Bhutan</t>
  </si>
  <si>
    <r>
      <rPr>
        <b/>
        <sz val="14"/>
        <rFont val="游ゴシック Regular"/>
        <charset val="128"/>
      </rPr>
      <t>ブータン</t>
    </r>
  </si>
  <si>
    <t>BV</t>
  </si>
  <si>
    <t>Bouvet Island</t>
  </si>
  <si>
    <r>
      <rPr>
        <b/>
        <sz val="14"/>
        <rFont val="游ゴシック Regular"/>
        <charset val="128"/>
      </rPr>
      <t>ブーベ</t>
    </r>
    <r>
      <rPr>
        <b/>
        <sz val="14"/>
        <rFont val="Microsoft JhengHei"/>
        <family val="2"/>
        <charset val="136"/>
      </rPr>
      <t>島</t>
    </r>
  </si>
  <si>
    <t>BZ</t>
  </si>
  <si>
    <t>Belize</t>
  </si>
  <si>
    <r>
      <rPr>
        <b/>
        <sz val="14"/>
        <rFont val="游ゴシック Regular"/>
        <charset val="128"/>
      </rPr>
      <t>ベリーズ</t>
    </r>
  </si>
  <si>
    <t>CC</t>
  </si>
  <si>
    <t>Cocos (Keeling) Islands</t>
    <phoneticPr fontId="3"/>
  </si>
  <si>
    <r>
      <rPr>
        <b/>
        <sz val="14"/>
        <rFont val="游ゴシック Regular"/>
        <charset val="128"/>
      </rPr>
      <t>ココス</t>
    </r>
    <r>
      <rPr>
        <b/>
        <sz val="14"/>
        <rFont val="LINE Seed Sans Regular"/>
      </rPr>
      <t>(</t>
    </r>
    <r>
      <rPr>
        <b/>
        <sz val="14"/>
        <rFont val="游ゴシック Regular"/>
        <charset val="128"/>
      </rPr>
      <t>キーリング</t>
    </r>
    <r>
      <rPr>
        <b/>
        <sz val="14"/>
        <rFont val="LINE Seed Sans Regular"/>
      </rPr>
      <t>)</t>
    </r>
    <r>
      <rPr>
        <b/>
        <sz val="14"/>
        <rFont val="Microsoft JhengHei"/>
        <family val="2"/>
        <charset val="136"/>
      </rPr>
      <t>諸島</t>
    </r>
  </si>
  <si>
    <t>CK</t>
  </si>
  <si>
    <t>Cook Islands</t>
  </si>
  <si>
    <r>
      <rPr>
        <b/>
        <sz val="14"/>
        <rFont val="游ゴシック Regular"/>
        <charset val="128"/>
      </rPr>
      <t>クック</t>
    </r>
    <r>
      <rPr>
        <b/>
        <sz val="14"/>
        <rFont val="Microsoft JhengHei"/>
        <family val="2"/>
        <charset val="136"/>
      </rPr>
      <t>諸島</t>
    </r>
  </si>
  <si>
    <t>CM</t>
  </si>
  <si>
    <t>Cameroon</t>
  </si>
  <si>
    <r>
      <rPr>
        <b/>
        <sz val="14"/>
        <rFont val="游ゴシック Regular"/>
        <charset val="128"/>
      </rPr>
      <t>カメルーン</t>
    </r>
  </si>
  <si>
    <t>CV</t>
  </si>
  <si>
    <t>Cape Verde</t>
  </si>
  <si>
    <r>
      <rPr>
        <b/>
        <sz val="14"/>
        <rFont val="游ゴシック Regular"/>
        <charset val="128"/>
      </rPr>
      <t>カーボベルデ</t>
    </r>
  </si>
  <si>
    <t>CX</t>
  </si>
  <si>
    <t>Christmas Island</t>
  </si>
  <si>
    <r>
      <rPr>
        <b/>
        <sz val="14"/>
        <rFont val="游ゴシック Regular"/>
        <charset val="128"/>
      </rPr>
      <t>クリスマス</t>
    </r>
    <r>
      <rPr>
        <b/>
        <sz val="14"/>
        <rFont val="Microsoft JhengHei"/>
        <family val="2"/>
        <charset val="136"/>
      </rPr>
      <t>島</t>
    </r>
  </si>
  <si>
    <t>CY</t>
  </si>
  <si>
    <t>Cyprus</t>
  </si>
  <si>
    <r>
      <rPr>
        <b/>
        <sz val="14"/>
        <rFont val="游ゴシック Regular"/>
        <charset val="128"/>
      </rPr>
      <t>キプロス</t>
    </r>
  </si>
  <si>
    <t>CZ</t>
  </si>
  <si>
    <t>Czech Republic</t>
  </si>
  <si>
    <r>
      <rPr>
        <b/>
        <sz val="14"/>
        <rFont val="游ゴシック Regular"/>
        <charset val="128"/>
      </rPr>
      <t>チェコ</t>
    </r>
  </si>
  <si>
    <t>DK</t>
  </si>
  <si>
    <t>Denmark</t>
  </si>
  <si>
    <r>
      <rPr>
        <b/>
        <sz val="14"/>
        <rFont val="游ゴシック Regular"/>
        <charset val="128"/>
      </rPr>
      <t>デンマーク</t>
    </r>
  </si>
  <si>
    <t>DM</t>
  </si>
  <si>
    <t>Dominica</t>
  </si>
  <si>
    <r>
      <rPr>
        <b/>
        <sz val="14"/>
        <rFont val="游ゴシック Regular"/>
        <charset val="128"/>
      </rPr>
      <t>ドミニカ国</t>
    </r>
  </si>
  <si>
    <t>EE</t>
  </si>
  <si>
    <t>Estonia</t>
  </si>
  <si>
    <r>
      <rPr>
        <b/>
        <sz val="14"/>
        <rFont val="游ゴシック Regular"/>
        <charset val="128"/>
      </rPr>
      <t>エストニア</t>
    </r>
  </si>
  <si>
    <t>EG</t>
  </si>
  <si>
    <t>Egypt</t>
  </si>
  <si>
    <r>
      <rPr>
        <b/>
        <sz val="14"/>
        <rFont val="游ゴシック Regular"/>
        <charset val="128"/>
      </rPr>
      <t>エジプト</t>
    </r>
  </si>
  <si>
    <t>EH</t>
  </si>
  <si>
    <t>Western Sahara</t>
  </si>
  <si>
    <r>
      <rPr>
        <b/>
        <sz val="14"/>
        <rFont val="Microsoft JhengHei"/>
        <family val="2"/>
        <charset val="136"/>
      </rPr>
      <t>西</t>
    </r>
    <r>
      <rPr>
        <b/>
        <sz val="14"/>
        <rFont val="游ゴシック Regular"/>
        <charset val="128"/>
      </rPr>
      <t>サハラ</t>
    </r>
  </si>
  <si>
    <t>ET</t>
  </si>
  <si>
    <t>Ethiopia</t>
  </si>
  <si>
    <r>
      <rPr>
        <b/>
        <sz val="14"/>
        <rFont val="游ゴシック Regular"/>
        <charset val="128"/>
      </rPr>
      <t>エチオピア</t>
    </r>
  </si>
  <si>
    <t>FI</t>
  </si>
  <si>
    <t>Finland</t>
  </si>
  <si>
    <r>
      <rPr>
        <b/>
        <sz val="14"/>
        <rFont val="游ゴシック Regular"/>
        <charset val="128"/>
      </rPr>
      <t>フィンランド</t>
    </r>
  </si>
  <si>
    <t>FJ</t>
  </si>
  <si>
    <t>Fiji</t>
  </si>
  <si>
    <r>
      <rPr>
        <b/>
        <sz val="14"/>
        <rFont val="游ゴシック Regular"/>
        <charset val="128"/>
      </rPr>
      <t>フィジー</t>
    </r>
  </si>
  <si>
    <t>FK</t>
  </si>
  <si>
    <t>Falkland Islands (Malvinas)</t>
  </si>
  <si>
    <r>
      <rPr>
        <b/>
        <sz val="14"/>
        <rFont val="游ゴシック Regular"/>
        <charset val="128"/>
      </rPr>
      <t>フォークランド</t>
    </r>
    <r>
      <rPr>
        <b/>
        <sz val="14"/>
        <rFont val="Microsoft JhengHei"/>
        <family val="2"/>
        <charset val="136"/>
      </rPr>
      <t>諸島</t>
    </r>
  </si>
  <si>
    <t>FM</t>
  </si>
  <si>
    <t>Micronesia, Federated States Of</t>
  </si>
  <si>
    <r>
      <rPr>
        <b/>
        <sz val="14"/>
        <rFont val="游ゴシック Regular"/>
        <charset val="128"/>
      </rPr>
      <t>ミクロネシア</t>
    </r>
    <r>
      <rPr>
        <b/>
        <sz val="14"/>
        <rFont val="Microsoft JhengHei"/>
        <family val="2"/>
        <charset val="136"/>
      </rPr>
      <t>連邦</t>
    </r>
  </si>
  <si>
    <t>FO</t>
  </si>
  <si>
    <t>Faroe Islands</t>
  </si>
  <si>
    <r>
      <rPr>
        <b/>
        <sz val="14"/>
        <rFont val="游ゴシック Regular"/>
        <charset val="128"/>
      </rPr>
      <t>フェロー</t>
    </r>
    <r>
      <rPr>
        <b/>
        <sz val="14"/>
        <rFont val="Microsoft JhengHei"/>
        <family val="2"/>
        <charset val="136"/>
      </rPr>
      <t>諸島</t>
    </r>
  </si>
  <si>
    <t>GD</t>
  </si>
  <si>
    <t>Grenada</t>
  </si>
  <si>
    <r>
      <rPr>
        <b/>
        <sz val="14"/>
        <rFont val="游ゴシック Regular"/>
        <charset val="128"/>
      </rPr>
      <t>グレナダ</t>
    </r>
  </si>
  <si>
    <t>GE</t>
  </si>
  <si>
    <t>Georgia</t>
  </si>
  <si>
    <r>
      <rPr>
        <b/>
        <sz val="14"/>
        <rFont val="游ゴシック Regular"/>
        <charset val="128"/>
      </rPr>
      <t>ジョージア</t>
    </r>
  </si>
  <si>
    <t>GF</t>
  </si>
  <si>
    <t>French Guiana</t>
  </si>
  <si>
    <r>
      <rPr>
        <b/>
        <sz val="14"/>
        <rFont val="游ゴシック Regular"/>
        <charset val="128"/>
      </rPr>
      <t>仏</t>
    </r>
    <r>
      <rPr>
        <b/>
        <sz val="14"/>
        <rFont val="Microsoft JhengHei"/>
        <family val="2"/>
        <charset val="136"/>
      </rPr>
      <t>領</t>
    </r>
    <r>
      <rPr>
        <b/>
        <sz val="14"/>
        <rFont val="游ゴシック Regular"/>
        <charset val="128"/>
      </rPr>
      <t>ギアナ</t>
    </r>
  </si>
  <si>
    <t>GH</t>
  </si>
  <si>
    <t>Ghana</t>
  </si>
  <si>
    <r>
      <rPr>
        <b/>
        <sz val="14"/>
        <rFont val="游ゴシック Regular"/>
        <charset val="128"/>
      </rPr>
      <t>ガーナ</t>
    </r>
  </si>
  <si>
    <t>GI</t>
  </si>
  <si>
    <t>Gibraltar</t>
  </si>
  <si>
    <r>
      <rPr>
        <b/>
        <sz val="14"/>
        <rFont val="游ゴシック Regular"/>
        <charset val="128"/>
      </rPr>
      <t>ジブラルタル</t>
    </r>
  </si>
  <si>
    <t>GL</t>
  </si>
  <si>
    <t>Greenland</t>
  </si>
  <si>
    <r>
      <rPr>
        <b/>
        <sz val="14"/>
        <rFont val="游ゴシック Regular"/>
        <charset val="128"/>
      </rPr>
      <t>グリーンランド</t>
    </r>
  </si>
  <si>
    <t>GM</t>
  </si>
  <si>
    <t>Gambia</t>
  </si>
  <si>
    <r>
      <rPr>
        <b/>
        <sz val="14"/>
        <rFont val="游ゴシック Regular"/>
        <charset val="128"/>
      </rPr>
      <t>ガンビア</t>
    </r>
  </si>
  <si>
    <t>GN</t>
  </si>
  <si>
    <t>Guinea</t>
  </si>
  <si>
    <r>
      <rPr>
        <b/>
        <sz val="14"/>
        <rFont val="游ゴシック Regular"/>
        <charset val="128"/>
      </rPr>
      <t>ギニア</t>
    </r>
  </si>
  <si>
    <t>GP</t>
  </si>
  <si>
    <t>Guadeloupe</t>
  </si>
  <si>
    <r>
      <rPr>
        <b/>
        <sz val="14"/>
        <rFont val="游ゴシック Regular"/>
        <charset val="128"/>
      </rPr>
      <t>グアドループ</t>
    </r>
  </si>
  <si>
    <t>GQ</t>
  </si>
  <si>
    <t>Equatorial Guinea</t>
  </si>
  <si>
    <r>
      <rPr>
        <b/>
        <sz val="14"/>
        <rFont val="Microsoft JhengHei"/>
        <family val="2"/>
        <charset val="136"/>
      </rPr>
      <t>赤道</t>
    </r>
    <r>
      <rPr>
        <b/>
        <sz val="14"/>
        <rFont val="游ゴシック Regular"/>
        <charset val="128"/>
      </rPr>
      <t>ギニア</t>
    </r>
  </si>
  <si>
    <t>GR</t>
  </si>
  <si>
    <t>Greece</t>
  </si>
  <si>
    <r>
      <rPr>
        <b/>
        <sz val="14"/>
        <rFont val="游ゴシック Regular"/>
        <charset val="128"/>
      </rPr>
      <t>ギリシャ</t>
    </r>
  </si>
  <si>
    <t>GS</t>
  </si>
  <si>
    <t>South Georgia And The South Sandwich Islands</t>
  </si>
  <si>
    <r>
      <rPr>
        <b/>
        <sz val="14"/>
        <rFont val="游ゴシック Regular"/>
        <charset val="128"/>
      </rPr>
      <t>サウスジョージア・サウスサンドウィッチ</t>
    </r>
    <r>
      <rPr>
        <b/>
        <sz val="14"/>
        <rFont val="Microsoft JhengHei"/>
        <family val="2"/>
        <charset val="136"/>
      </rPr>
      <t>諸島</t>
    </r>
  </si>
  <si>
    <t>GU</t>
  </si>
  <si>
    <t>Guam</t>
  </si>
  <si>
    <r>
      <rPr>
        <b/>
        <sz val="14"/>
        <rFont val="游ゴシック Regular"/>
        <charset val="128"/>
      </rPr>
      <t>グアム</t>
    </r>
  </si>
  <si>
    <t>GW</t>
  </si>
  <si>
    <t>Guinea-Bissau</t>
  </si>
  <si>
    <r>
      <rPr>
        <b/>
        <sz val="14"/>
        <rFont val="游ゴシック Regular"/>
        <charset val="128"/>
      </rPr>
      <t>ギニアビサウ</t>
    </r>
  </si>
  <si>
    <t>GY</t>
  </si>
  <si>
    <t>Guyana</t>
  </si>
  <si>
    <r>
      <rPr>
        <b/>
        <sz val="14"/>
        <rFont val="游ゴシック Regular"/>
        <charset val="128"/>
      </rPr>
      <t>ガイアナ</t>
    </r>
  </si>
  <si>
    <t>HM</t>
  </si>
  <si>
    <t>Heard And Mc Donald Islands</t>
  </si>
  <si>
    <r>
      <rPr>
        <b/>
        <sz val="14"/>
        <rFont val="游ゴシック Regular"/>
        <charset val="128"/>
      </rPr>
      <t>ハード</t>
    </r>
    <r>
      <rPr>
        <b/>
        <sz val="14"/>
        <rFont val="Microsoft JhengHei"/>
        <family val="2"/>
        <charset val="136"/>
      </rPr>
      <t>島</t>
    </r>
    <r>
      <rPr>
        <b/>
        <sz val="14"/>
        <rFont val="游ゴシック Regular"/>
        <charset val="128"/>
      </rPr>
      <t>・マクドナルド</t>
    </r>
    <r>
      <rPr>
        <b/>
        <sz val="14"/>
        <rFont val="Microsoft JhengHei"/>
        <family val="2"/>
        <charset val="136"/>
      </rPr>
      <t>諸島</t>
    </r>
  </si>
  <si>
    <t>HR</t>
  </si>
  <si>
    <t>Croatia (Hrvatska)</t>
  </si>
  <si>
    <r>
      <rPr>
        <b/>
        <sz val="14"/>
        <rFont val="游ゴシック Regular"/>
        <charset val="128"/>
      </rPr>
      <t>クロアチア</t>
    </r>
  </si>
  <si>
    <t>HT</t>
  </si>
  <si>
    <t>Haiti</t>
  </si>
  <si>
    <r>
      <rPr>
        <b/>
        <sz val="14"/>
        <rFont val="游ゴシック Regular"/>
        <charset val="128"/>
      </rPr>
      <t>ハイチ</t>
    </r>
  </si>
  <si>
    <t>HU</t>
  </si>
  <si>
    <t>Hungary</t>
  </si>
  <si>
    <r>
      <rPr>
        <b/>
        <sz val="14"/>
        <rFont val="游ゴシック Regular"/>
        <charset val="128"/>
      </rPr>
      <t>ハンガリー</t>
    </r>
  </si>
  <si>
    <t>IE</t>
  </si>
  <si>
    <t>Ireland</t>
  </si>
  <si>
    <r>
      <rPr>
        <b/>
        <sz val="14"/>
        <rFont val="游ゴシック Regular"/>
        <charset val="128"/>
      </rPr>
      <t>アイルランド</t>
    </r>
  </si>
  <si>
    <t>IO</t>
  </si>
  <si>
    <t>British Indian Ocean Territory</t>
  </si>
  <si>
    <r>
      <rPr>
        <b/>
        <sz val="14"/>
        <rFont val="Microsoft JhengHei"/>
        <family val="2"/>
        <charset val="136"/>
      </rPr>
      <t>英領</t>
    </r>
    <r>
      <rPr>
        <b/>
        <sz val="14"/>
        <rFont val="游ゴシック Regular"/>
        <charset val="128"/>
      </rPr>
      <t>インド</t>
    </r>
    <r>
      <rPr>
        <b/>
        <sz val="14"/>
        <rFont val="Microsoft JhengHei"/>
        <family val="2"/>
        <charset val="136"/>
      </rPr>
      <t>洋地域</t>
    </r>
  </si>
  <si>
    <t>IS</t>
  </si>
  <si>
    <t>Iceland</t>
  </si>
  <si>
    <r>
      <rPr>
        <b/>
        <sz val="14"/>
        <rFont val="游ゴシック Regular"/>
        <charset val="128"/>
      </rPr>
      <t>アイスランド</t>
    </r>
  </si>
  <si>
    <t>JM</t>
  </si>
  <si>
    <t>Jamaica</t>
  </si>
  <si>
    <r>
      <rPr>
        <b/>
        <sz val="14"/>
        <rFont val="游ゴシック Regular"/>
        <charset val="128"/>
      </rPr>
      <t>ジャマイカ</t>
    </r>
  </si>
  <si>
    <t>JO</t>
  </si>
  <si>
    <t>Jordan</t>
  </si>
  <si>
    <r>
      <rPr>
        <b/>
        <sz val="14"/>
        <rFont val="游ゴシック Regular"/>
        <charset val="128"/>
      </rPr>
      <t>ヨルダン</t>
    </r>
  </si>
  <si>
    <t>KE</t>
  </si>
  <si>
    <t>Kenya</t>
  </si>
  <si>
    <r>
      <rPr>
        <b/>
        <sz val="14"/>
        <rFont val="游ゴシック Regular"/>
        <charset val="128"/>
      </rPr>
      <t>ケニア</t>
    </r>
  </si>
  <si>
    <t>KG</t>
  </si>
  <si>
    <t>Kyrgyzstan</t>
  </si>
  <si>
    <r>
      <rPr>
        <b/>
        <sz val="14"/>
        <rFont val="游ゴシック Regular"/>
        <charset val="128"/>
      </rPr>
      <t>キルギス</t>
    </r>
  </si>
  <si>
    <t>KI</t>
  </si>
  <si>
    <t>Kiribati</t>
  </si>
  <si>
    <r>
      <rPr>
        <b/>
        <sz val="14"/>
        <rFont val="游ゴシック Regular"/>
        <charset val="128"/>
      </rPr>
      <t>キリバス</t>
    </r>
  </si>
  <si>
    <t>KM</t>
  </si>
  <si>
    <t>Comoros</t>
  </si>
  <si>
    <r>
      <rPr>
        <b/>
        <sz val="14"/>
        <rFont val="游ゴシック Regular"/>
        <charset val="128"/>
      </rPr>
      <t>コモロ</t>
    </r>
  </si>
  <si>
    <t>KN</t>
  </si>
  <si>
    <t>Saint Kitts And Nevis</t>
  </si>
  <si>
    <r>
      <rPr>
        <b/>
        <sz val="14"/>
        <rFont val="游ゴシック Regular"/>
        <charset val="128"/>
      </rPr>
      <t>セントクリストファー・ネーヴィス</t>
    </r>
  </si>
  <si>
    <t>KY</t>
  </si>
  <si>
    <t>Cayman Islands</t>
  </si>
  <si>
    <r>
      <rPr>
        <b/>
        <sz val="14"/>
        <rFont val="游ゴシック Regular"/>
        <charset val="128"/>
      </rPr>
      <t>ケイマン</t>
    </r>
    <r>
      <rPr>
        <b/>
        <sz val="14"/>
        <rFont val="Microsoft JhengHei"/>
        <family val="2"/>
        <charset val="136"/>
      </rPr>
      <t>諸島</t>
    </r>
  </si>
  <si>
    <t>KZ</t>
  </si>
  <si>
    <t>Kazakhstan</t>
  </si>
  <si>
    <r>
      <rPr>
        <b/>
        <sz val="14"/>
        <rFont val="游ゴシック Regular"/>
        <charset val="128"/>
      </rPr>
      <t>カザフスタン</t>
    </r>
  </si>
  <si>
    <t>LA</t>
  </si>
  <si>
    <t>Laos</t>
  </si>
  <si>
    <r>
      <rPr>
        <b/>
        <sz val="14"/>
        <rFont val="游ゴシック Regular"/>
        <charset val="128"/>
      </rPr>
      <t>ラオス</t>
    </r>
  </si>
  <si>
    <t>LB</t>
  </si>
  <si>
    <t>Lebanon</t>
  </si>
  <si>
    <r>
      <rPr>
        <b/>
        <sz val="14"/>
        <rFont val="游ゴシック Regular"/>
        <charset val="128"/>
      </rPr>
      <t>レバノン</t>
    </r>
  </si>
  <si>
    <t>LC</t>
  </si>
  <si>
    <t>Saint Lucia</t>
  </si>
  <si>
    <r>
      <rPr>
        <b/>
        <sz val="14"/>
        <rFont val="游ゴシック Regular"/>
        <charset val="128"/>
      </rPr>
      <t>セントルシア</t>
    </r>
  </si>
  <si>
    <t>LI</t>
  </si>
  <si>
    <t>Liechtenstein</t>
  </si>
  <si>
    <r>
      <rPr>
        <b/>
        <sz val="14"/>
        <rFont val="游ゴシック Regular"/>
        <charset val="128"/>
      </rPr>
      <t>リヒテンシュタイン</t>
    </r>
  </si>
  <si>
    <t>LK</t>
  </si>
  <si>
    <t>Sri Lanka</t>
  </si>
  <si>
    <r>
      <rPr>
        <b/>
        <sz val="14"/>
        <rFont val="游ゴシック Regular"/>
        <charset val="128"/>
      </rPr>
      <t>スリランカ</t>
    </r>
  </si>
  <si>
    <t>LS</t>
  </si>
  <si>
    <t>Lesotho</t>
  </si>
  <si>
    <r>
      <rPr>
        <b/>
        <sz val="14"/>
        <rFont val="游ゴシック Regular"/>
        <charset val="128"/>
      </rPr>
      <t>レソト</t>
    </r>
  </si>
  <si>
    <t>LT</t>
  </si>
  <si>
    <t>Lithuania</t>
  </si>
  <si>
    <r>
      <rPr>
        <b/>
        <sz val="14"/>
        <rFont val="游ゴシック Regular"/>
        <charset val="128"/>
      </rPr>
      <t>リトアニア</t>
    </r>
  </si>
  <si>
    <t>LU</t>
  </si>
  <si>
    <t>Luxembourg</t>
  </si>
  <si>
    <r>
      <rPr>
        <b/>
        <sz val="14"/>
        <rFont val="游ゴシック Regular"/>
        <charset val="128"/>
      </rPr>
      <t>ルクセンブルク</t>
    </r>
  </si>
  <si>
    <t>LV</t>
  </si>
  <si>
    <t>Latvia</t>
  </si>
  <si>
    <r>
      <rPr>
        <b/>
        <sz val="14"/>
        <rFont val="游ゴシック Regular"/>
        <charset val="128"/>
      </rPr>
      <t>ラトビア</t>
    </r>
  </si>
  <si>
    <t>MA</t>
  </si>
  <si>
    <t>Morocco</t>
  </si>
  <si>
    <r>
      <rPr>
        <b/>
        <sz val="14"/>
        <rFont val="游ゴシック Regular"/>
        <charset val="128"/>
      </rPr>
      <t>モロッコ</t>
    </r>
  </si>
  <si>
    <t>MC</t>
  </si>
  <si>
    <t>Monaco</t>
  </si>
  <si>
    <r>
      <rPr>
        <b/>
        <sz val="14"/>
        <rFont val="游ゴシック Regular"/>
        <charset val="128"/>
      </rPr>
      <t>モナコ</t>
    </r>
  </si>
  <si>
    <t>MD</t>
  </si>
  <si>
    <t>Moldova, Republic Of</t>
  </si>
  <si>
    <r>
      <rPr>
        <b/>
        <sz val="14"/>
        <rFont val="游ゴシック Regular"/>
        <charset val="128"/>
      </rPr>
      <t>モルドバ</t>
    </r>
  </si>
  <si>
    <t>ME</t>
  </si>
  <si>
    <t>Montenegro</t>
  </si>
  <si>
    <r>
      <rPr>
        <b/>
        <sz val="14"/>
        <rFont val="游ゴシック Regular"/>
        <charset val="128"/>
      </rPr>
      <t>モンテネグロ</t>
    </r>
  </si>
  <si>
    <t>MG</t>
  </si>
  <si>
    <t>Madagascar</t>
  </si>
  <si>
    <r>
      <rPr>
        <b/>
        <sz val="14"/>
        <rFont val="游ゴシック Regular"/>
        <charset val="128"/>
      </rPr>
      <t>マダガスカル</t>
    </r>
  </si>
  <si>
    <t>MH</t>
  </si>
  <si>
    <t>Marshall Islands</t>
  </si>
  <si>
    <r>
      <rPr>
        <b/>
        <sz val="14"/>
        <rFont val="游ゴシック Regular"/>
        <charset val="128"/>
      </rPr>
      <t>マーシャル</t>
    </r>
    <r>
      <rPr>
        <b/>
        <sz val="14"/>
        <rFont val="Microsoft JhengHei"/>
        <family val="2"/>
        <charset val="136"/>
      </rPr>
      <t>諸島</t>
    </r>
  </si>
  <si>
    <t>MK</t>
  </si>
  <si>
    <t>Macedonia, The Former Yugoslav Republic Of</t>
  </si>
  <si>
    <r>
      <rPr>
        <b/>
        <sz val="14"/>
        <rFont val="游ゴシック Regular"/>
        <charset val="128"/>
      </rPr>
      <t>マケドニア</t>
    </r>
  </si>
  <si>
    <t>MN</t>
  </si>
  <si>
    <t>Mongolia</t>
  </si>
  <si>
    <r>
      <rPr>
        <b/>
        <sz val="14"/>
        <rFont val="游ゴシック Regular"/>
        <charset val="128"/>
      </rPr>
      <t>モンゴル</t>
    </r>
  </si>
  <si>
    <t>MP</t>
  </si>
  <si>
    <t>Northern Mariana Islands</t>
  </si>
  <si>
    <r>
      <rPr>
        <b/>
        <sz val="14"/>
        <rFont val="Microsoft JhengHei"/>
        <family val="2"/>
        <charset val="136"/>
      </rPr>
      <t>北</t>
    </r>
    <r>
      <rPr>
        <b/>
        <sz val="14"/>
        <rFont val="游ゴシック Regular"/>
        <charset val="128"/>
      </rPr>
      <t>マリアナ</t>
    </r>
    <r>
      <rPr>
        <b/>
        <sz val="14"/>
        <rFont val="Microsoft JhengHei"/>
        <family val="2"/>
        <charset val="136"/>
      </rPr>
      <t>諸島</t>
    </r>
  </si>
  <si>
    <t>MQ</t>
  </si>
  <si>
    <t>Martinique</t>
  </si>
  <si>
    <r>
      <rPr>
        <b/>
        <sz val="14"/>
        <rFont val="游ゴシック Regular"/>
        <charset val="128"/>
      </rPr>
      <t>マルティニーク</t>
    </r>
  </si>
  <si>
    <t>MR</t>
  </si>
  <si>
    <t>Mauritania</t>
  </si>
  <si>
    <r>
      <rPr>
        <b/>
        <sz val="14"/>
        <rFont val="游ゴシック Regular"/>
        <charset val="128"/>
      </rPr>
      <t>モーリタニア</t>
    </r>
  </si>
  <si>
    <t>MS</t>
  </si>
  <si>
    <t>Montserrat</t>
  </si>
  <si>
    <r>
      <rPr>
        <b/>
        <sz val="14"/>
        <rFont val="游ゴシック Regular"/>
        <charset val="128"/>
      </rPr>
      <t>モントセラト</t>
    </r>
  </si>
  <si>
    <t>MT</t>
  </si>
  <si>
    <t>Malta</t>
  </si>
  <si>
    <r>
      <rPr>
        <b/>
        <sz val="14"/>
        <rFont val="游ゴシック Regular"/>
        <charset val="128"/>
      </rPr>
      <t>マルタ</t>
    </r>
  </si>
  <si>
    <t>MU</t>
  </si>
  <si>
    <t>Mauritius</t>
  </si>
  <si>
    <r>
      <rPr>
        <b/>
        <sz val="14"/>
        <rFont val="游ゴシック Regular"/>
        <charset val="128"/>
      </rPr>
      <t>モーリシャス</t>
    </r>
  </si>
  <si>
    <t>MV</t>
  </si>
  <si>
    <t>Maldives</t>
  </si>
  <si>
    <r>
      <rPr>
        <b/>
        <sz val="14"/>
        <rFont val="游ゴシック Regular"/>
        <charset val="128"/>
      </rPr>
      <t>モルディブ</t>
    </r>
  </si>
  <si>
    <t>MW</t>
  </si>
  <si>
    <t>Malawi</t>
  </si>
  <si>
    <r>
      <rPr>
        <b/>
        <sz val="14"/>
        <rFont val="游ゴシック Regular"/>
        <charset val="128"/>
      </rPr>
      <t>マラウイ</t>
    </r>
  </si>
  <si>
    <t>MZ</t>
  </si>
  <si>
    <t>Mozambique</t>
  </si>
  <si>
    <r>
      <rPr>
        <b/>
        <sz val="14"/>
        <rFont val="游ゴシック Regular"/>
        <charset val="128"/>
      </rPr>
      <t>モザンビーク</t>
    </r>
  </si>
  <si>
    <t>NA</t>
  </si>
  <si>
    <t>Namibia</t>
  </si>
  <si>
    <r>
      <rPr>
        <b/>
        <sz val="14"/>
        <rFont val="游ゴシック Regular"/>
        <charset val="128"/>
      </rPr>
      <t>ナミビア</t>
    </r>
  </si>
  <si>
    <t>NC</t>
  </si>
  <si>
    <t>New Caledonia</t>
  </si>
  <si>
    <r>
      <rPr>
        <b/>
        <sz val="14"/>
        <rFont val="游ゴシック Regular"/>
        <charset val="128"/>
      </rPr>
      <t>ニューカレドニア</t>
    </r>
  </si>
  <si>
    <t>NE</t>
  </si>
  <si>
    <t>Niger</t>
  </si>
  <si>
    <r>
      <rPr>
        <b/>
        <sz val="14"/>
        <rFont val="游ゴシック Regular"/>
        <charset val="128"/>
      </rPr>
      <t>ニジェール</t>
    </r>
  </si>
  <si>
    <t>NF</t>
  </si>
  <si>
    <t>Norfolk Island</t>
  </si>
  <si>
    <r>
      <rPr>
        <b/>
        <sz val="14"/>
        <rFont val="游ゴシック Regular"/>
        <charset val="128"/>
      </rPr>
      <t>ノーフォーク</t>
    </r>
    <r>
      <rPr>
        <b/>
        <sz val="14"/>
        <rFont val="Microsoft JhengHei"/>
        <family val="2"/>
        <charset val="136"/>
      </rPr>
      <t>島</t>
    </r>
  </si>
  <si>
    <t>NG</t>
  </si>
  <si>
    <t>Nigeria</t>
  </si>
  <si>
    <r>
      <rPr>
        <b/>
        <sz val="14"/>
        <rFont val="游ゴシック Regular"/>
        <charset val="128"/>
      </rPr>
      <t>ナイジェリア</t>
    </r>
  </si>
  <si>
    <t>NL</t>
  </si>
  <si>
    <t>Netherlands</t>
  </si>
  <si>
    <r>
      <rPr>
        <b/>
        <sz val="14"/>
        <rFont val="游ゴシック Regular"/>
        <charset val="128"/>
      </rPr>
      <t>オランダ</t>
    </r>
  </si>
  <si>
    <t>NO</t>
  </si>
  <si>
    <t>Norway</t>
  </si>
  <si>
    <r>
      <rPr>
        <b/>
        <sz val="14"/>
        <rFont val="游ゴシック Regular"/>
        <charset val="128"/>
      </rPr>
      <t>ノルウェー</t>
    </r>
  </si>
  <si>
    <t>NP</t>
  </si>
  <si>
    <t>Nepal</t>
  </si>
  <si>
    <r>
      <rPr>
        <b/>
        <sz val="14"/>
        <rFont val="游ゴシック Regular"/>
        <charset val="128"/>
      </rPr>
      <t>ネパール</t>
    </r>
  </si>
  <si>
    <t>NR</t>
  </si>
  <si>
    <t>Nauru</t>
  </si>
  <si>
    <r>
      <rPr>
        <b/>
        <sz val="14"/>
        <rFont val="游ゴシック Regular"/>
        <charset val="128"/>
      </rPr>
      <t>ナウル</t>
    </r>
  </si>
  <si>
    <t>NU</t>
  </si>
  <si>
    <t>Niue</t>
  </si>
  <si>
    <r>
      <rPr>
        <b/>
        <sz val="14"/>
        <rFont val="游ゴシック Regular"/>
        <charset val="128"/>
      </rPr>
      <t>ニウエ</t>
    </r>
  </si>
  <si>
    <t>NZ</t>
  </si>
  <si>
    <t>New Zealand</t>
  </si>
  <si>
    <r>
      <rPr>
        <b/>
        <sz val="14"/>
        <rFont val="游ゴシック Regular"/>
        <charset val="128"/>
      </rPr>
      <t>ニュージーランド</t>
    </r>
  </si>
  <si>
    <t>OM</t>
  </si>
  <si>
    <t>Oman</t>
  </si>
  <si>
    <r>
      <rPr>
        <b/>
        <sz val="14"/>
        <rFont val="游ゴシック Regular"/>
        <charset val="128"/>
      </rPr>
      <t>オマーン</t>
    </r>
  </si>
  <si>
    <t>PF</t>
  </si>
  <si>
    <t>French Polynesia</t>
  </si>
  <si>
    <r>
      <rPr>
        <b/>
        <sz val="14"/>
        <rFont val="游ゴシック Regular"/>
        <charset val="128"/>
      </rPr>
      <t>仏</t>
    </r>
    <r>
      <rPr>
        <b/>
        <sz val="14"/>
        <rFont val="Microsoft JhengHei"/>
        <family val="2"/>
        <charset val="136"/>
      </rPr>
      <t>領</t>
    </r>
    <r>
      <rPr>
        <b/>
        <sz val="14"/>
        <rFont val="游ゴシック Regular"/>
        <charset val="128"/>
      </rPr>
      <t>ポリネシア</t>
    </r>
  </si>
  <si>
    <t>PG</t>
  </si>
  <si>
    <t>Papua New Guinea</t>
  </si>
  <si>
    <r>
      <rPr>
        <b/>
        <sz val="14"/>
        <rFont val="游ゴシック Regular"/>
        <charset val="128"/>
      </rPr>
      <t>パプアニューギニア</t>
    </r>
  </si>
  <si>
    <t>PK</t>
  </si>
  <si>
    <t>Pakistan</t>
  </si>
  <si>
    <r>
      <rPr>
        <b/>
        <sz val="14"/>
        <rFont val="游ゴシック Regular"/>
        <charset val="128"/>
      </rPr>
      <t>パキスタン</t>
    </r>
  </si>
  <si>
    <t>PL</t>
  </si>
  <si>
    <t>Poland</t>
  </si>
  <si>
    <r>
      <rPr>
        <b/>
        <sz val="14"/>
        <rFont val="游ゴシック Regular"/>
        <charset val="128"/>
      </rPr>
      <t>ポーランド</t>
    </r>
  </si>
  <si>
    <t>PM</t>
  </si>
  <si>
    <t>St. Pierre And Miquelon</t>
  </si>
  <si>
    <r>
      <rPr>
        <b/>
        <sz val="14"/>
        <rFont val="游ゴシック Regular"/>
        <charset val="128"/>
      </rPr>
      <t>サンピエール</t>
    </r>
    <r>
      <rPr>
        <b/>
        <sz val="14"/>
        <rFont val="Microsoft JhengHei"/>
        <family val="2"/>
        <charset val="136"/>
      </rPr>
      <t>島</t>
    </r>
    <r>
      <rPr>
        <b/>
        <sz val="14"/>
        <rFont val="游ゴシック Regular"/>
        <charset val="128"/>
      </rPr>
      <t>・ミクロン</t>
    </r>
    <r>
      <rPr>
        <b/>
        <sz val="14"/>
        <rFont val="Microsoft JhengHei"/>
        <family val="2"/>
        <charset val="136"/>
      </rPr>
      <t>島</t>
    </r>
  </si>
  <si>
    <t>PN</t>
  </si>
  <si>
    <t>Pitcairn</t>
  </si>
  <si>
    <r>
      <rPr>
        <b/>
        <sz val="14"/>
        <rFont val="游ゴシック Regular"/>
        <charset val="128"/>
      </rPr>
      <t>ピトケアン</t>
    </r>
    <r>
      <rPr>
        <b/>
        <sz val="14"/>
        <rFont val="Microsoft JhengHei"/>
        <family val="2"/>
        <charset val="136"/>
      </rPr>
      <t>諸島</t>
    </r>
  </si>
  <si>
    <t>PR</t>
  </si>
  <si>
    <t>Puerto Rico</t>
  </si>
  <si>
    <r>
      <rPr>
        <b/>
        <sz val="14"/>
        <rFont val="游ゴシック Regular"/>
        <charset val="128"/>
      </rPr>
      <t>プエルトリコ</t>
    </r>
  </si>
  <si>
    <t>PW</t>
  </si>
  <si>
    <t>Palau</t>
  </si>
  <si>
    <r>
      <rPr>
        <b/>
        <sz val="14"/>
        <rFont val="游ゴシック Regular"/>
        <charset val="128"/>
      </rPr>
      <t>パラオ</t>
    </r>
  </si>
  <si>
    <t>QA</t>
  </si>
  <si>
    <t>Qatar</t>
  </si>
  <si>
    <r>
      <rPr>
        <b/>
        <sz val="14"/>
        <rFont val="游ゴシック Regular"/>
        <charset val="128"/>
      </rPr>
      <t>カタール</t>
    </r>
  </si>
  <si>
    <t>RE</t>
  </si>
  <si>
    <t>Reunion</t>
  </si>
  <si>
    <r>
      <rPr>
        <b/>
        <sz val="14"/>
        <rFont val="游ゴシック Regular"/>
        <charset val="128"/>
      </rPr>
      <t>レユニオン</t>
    </r>
  </si>
  <si>
    <t>RS</t>
  </si>
  <si>
    <t>Serbia</t>
  </si>
  <si>
    <r>
      <rPr>
        <b/>
        <sz val="14"/>
        <rFont val="游ゴシック Regular"/>
        <charset val="128"/>
      </rPr>
      <t>セルビア</t>
    </r>
  </si>
  <si>
    <t>SB</t>
  </si>
  <si>
    <t>Solomon Islands</t>
  </si>
  <si>
    <r>
      <rPr>
        <b/>
        <sz val="14"/>
        <rFont val="游ゴシック Regular"/>
        <charset val="128"/>
      </rPr>
      <t>ソロモン</t>
    </r>
    <r>
      <rPr>
        <b/>
        <sz val="14"/>
        <rFont val="Microsoft JhengHei"/>
        <family val="2"/>
        <charset val="136"/>
      </rPr>
      <t>諸島</t>
    </r>
  </si>
  <si>
    <t>SC</t>
  </si>
  <si>
    <t>Seychelles</t>
  </si>
  <si>
    <r>
      <rPr>
        <b/>
        <sz val="14"/>
        <rFont val="游ゴシック Regular"/>
        <charset val="128"/>
      </rPr>
      <t>セーシェル</t>
    </r>
  </si>
  <si>
    <t>SE</t>
  </si>
  <si>
    <t>Sweden</t>
  </si>
  <si>
    <r>
      <rPr>
        <b/>
        <sz val="14"/>
        <rFont val="游ゴシック Regular"/>
        <charset val="128"/>
      </rPr>
      <t>スウェーデン</t>
    </r>
  </si>
  <si>
    <t>SH</t>
  </si>
  <si>
    <t>St. Helena</t>
  </si>
  <si>
    <r>
      <rPr>
        <b/>
        <sz val="14"/>
        <rFont val="游ゴシック Regular"/>
        <charset val="128"/>
      </rPr>
      <t>セントヘレナ</t>
    </r>
  </si>
  <si>
    <t>SI</t>
  </si>
  <si>
    <t>Slovenia</t>
  </si>
  <si>
    <r>
      <rPr>
        <b/>
        <sz val="14"/>
        <rFont val="游ゴシック Regular"/>
        <charset val="128"/>
      </rPr>
      <t>スロベニア</t>
    </r>
  </si>
  <si>
    <t>SJ</t>
  </si>
  <si>
    <t>Svalbard And Jan Mayen Islands</t>
  </si>
  <si>
    <r>
      <rPr>
        <b/>
        <sz val="14"/>
        <rFont val="游ゴシック Regular"/>
        <charset val="128"/>
      </rPr>
      <t>スバールバル</t>
    </r>
    <r>
      <rPr>
        <b/>
        <sz val="14"/>
        <rFont val="Microsoft JhengHei"/>
        <family val="2"/>
        <charset val="136"/>
      </rPr>
      <t>諸島</t>
    </r>
    <r>
      <rPr>
        <b/>
        <sz val="14"/>
        <rFont val="游ゴシック Regular"/>
        <charset val="128"/>
      </rPr>
      <t>・ヤンマイエン</t>
    </r>
    <r>
      <rPr>
        <b/>
        <sz val="14"/>
        <rFont val="Microsoft JhengHei"/>
        <family val="2"/>
        <charset val="136"/>
      </rPr>
      <t>島</t>
    </r>
  </si>
  <si>
    <t>SK</t>
  </si>
  <si>
    <t>Slovakia (Slovak Republic)</t>
  </si>
  <si>
    <r>
      <rPr>
        <b/>
        <sz val="14"/>
        <rFont val="游ゴシック Regular"/>
        <charset val="128"/>
      </rPr>
      <t>スロバキア</t>
    </r>
  </si>
  <si>
    <t>SL</t>
  </si>
  <si>
    <t>Sierra Leone</t>
  </si>
  <si>
    <r>
      <rPr>
        <b/>
        <sz val="14"/>
        <rFont val="游ゴシック Regular"/>
        <charset val="128"/>
      </rPr>
      <t>シエラレオネ</t>
    </r>
  </si>
  <si>
    <t>SM</t>
  </si>
  <si>
    <t>San Marino</t>
  </si>
  <si>
    <r>
      <rPr>
        <b/>
        <sz val="14"/>
        <rFont val="游ゴシック Regular"/>
        <charset val="128"/>
      </rPr>
      <t>サンマリノ</t>
    </r>
  </si>
  <si>
    <t>SN</t>
  </si>
  <si>
    <t>Senegal</t>
  </si>
  <si>
    <r>
      <rPr>
        <b/>
        <sz val="14"/>
        <rFont val="游ゴシック Regular"/>
        <charset val="128"/>
      </rPr>
      <t>セネガル</t>
    </r>
  </si>
  <si>
    <t>SR</t>
  </si>
  <si>
    <t>Suriname</t>
  </si>
  <si>
    <r>
      <rPr>
        <b/>
        <sz val="14"/>
        <rFont val="游ゴシック Regular"/>
        <charset val="128"/>
      </rPr>
      <t>スリナム</t>
    </r>
  </si>
  <si>
    <t>ST</t>
  </si>
  <si>
    <t>Sao Tome And Principe</t>
  </si>
  <si>
    <r>
      <rPr>
        <b/>
        <sz val="14"/>
        <rFont val="游ゴシック Regular"/>
        <charset val="128"/>
      </rPr>
      <t>サントメ・プリンシペ</t>
    </r>
  </si>
  <si>
    <t>SZ</t>
  </si>
  <si>
    <t>Swaziland</t>
  </si>
  <si>
    <r>
      <rPr>
        <b/>
        <sz val="14"/>
        <rFont val="游ゴシック Regular"/>
        <charset val="128"/>
      </rPr>
      <t>スワジランド</t>
    </r>
  </si>
  <si>
    <t>TC</t>
  </si>
  <si>
    <t>Turks And Caicos Islands</t>
  </si>
  <si>
    <r>
      <rPr>
        <b/>
        <sz val="14"/>
        <rFont val="游ゴシック Regular"/>
        <charset val="128"/>
      </rPr>
      <t>タークス・カイコス</t>
    </r>
    <r>
      <rPr>
        <b/>
        <sz val="14"/>
        <rFont val="Microsoft JhengHei"/>
        <family val="2"/>
        <charset val="136"/>
      </rPr>
      <t>諸島</t>
    </r>
  </si>
  <si>
    <t>TF</t>
  </si>
  <si>
    <t>French Southern Territories</t>
  </si>
  <si>
    <r>
      <rPr>
        <b/>
        <sz val="14"/>
        <rFont val="游ゴシック Regular"/>
        <charset val="128"/>
      </rPr>
      <t>仏</t>
    </r>
    <r>
      <rPr>
        <b/>
        <sz val="14"/>
        <rFont val="Microsoft JhengHei"/>
        <family val="2"/>
        <charset val="136"/>
      </rPr>
      <t>領極南諸島</t>
    </r>
  </si>
  <si>
    <t>TG</t>
  </si>
  <si>
    <t>Togo</t>
  </si>
  <si>
    <r>
      <rPr>
        <b/>
        <sz val="14"/>
        <rFont val="游ゴシック Regular"/>
        <charset val="128"/>
      </rPr>
      <t>トーゴ</t>
    </r>
  </si>
  <si>
    <t>TJ</t>
  </si>
  <si>
    <t>Tajikistan</t>
  </si>
  <si>
    <r>
      <rPr>
        <b/>
        <sz val="14"/>
        <rFont val="游ゴシック Regular"/>
        <charset val="128"/>
      </rPr>
      <t>タジキスタン</t>
    </r>
  </si>
  <si>
    <t>TK</t>
  </si>
  <si>
    <t>Tokelau</t>
  </si>
  <si>
    <r>
      <rPr>
        <b/>
        <sz val="14"/>
        <rFont val="游ゴシック Regular"/>
        <charset val="128"/>
      </rPr>
      <t>トケラウ</t>
    </r>
  </si>
  <si>
    <t>TM</t>
  </si>
  <si>
    <t>Turkmenistan</t>
  </si>
  <si>
    <r>
      <rPr>
        <b/>
        <sz val="14"/>
        <rFont val="游ゴシック Regular"/>
        <charset val="128"/>
      </rPr>
      <t>トルクメニスタン</t>
    </r>
  </si>
  <si>
    <t>TN</t>
  </si>
  <si>
    <t>Tunisia</t>
  </si>
  <si>
    <r>
      <rPr>
        <b/>
        <sz val="14"/>
        <rFont val="游ゴシック Regular"/>
        <charset val="128"/>
      </rPr>
      <t>チュニジア</t>
    </r>
  </si>
  <si>
    <t>TO</t>
  </si>
  <si>
    <t>Tonga</t>
  </si>
  <si>
    <r>
      <rPr>
        <b/>
        <sz val="14"/>
        <rFont val="游ゴシック Regular"/>
        <charset val="128"/>
      </rPr>
      <t>トンガ</t>
    </r>
  </si>
  <si>
    <t>TT</t>
  </si>
  <si>
    <t>Trinidad And Tobago</t>
  </si>
  <si>
    <r>
      <rPr>
        <b/>
        <sz val="14"/>
        <rFont val="游ゴシック Regular"/>
        <charset val="128"/>
      </rPr>
      <t>トリニダード・トバゴ</t>
    </r>
  </si>
  <si>
    <t>TV</t>
  </si>
  <si>
    <t>Tuvalu</t>
  </si>
  <si>
    <r>
      <rPr>
        <b/>
        <sz val="14"/>
        <rFont val="游ゴシック Regular"/>
        <charset val="128"/>
      </rPr>
      <t>ツバル</t>
    </r>
  </si>
  <si>
    <t>TZ</t>
  </si>
  <si>
    <t>Tanzania, United Republic Of</t>
  </si>
  <si>
    <r>
      <rPr>
        <b/>
        <sz val="14"/>
        <rFont val="游ゴシック Regular"/>
        <charset val="128"/>
      </rPr>
      <t>タンザニア</t>
    </r>
  </si>
  <si>
    <t>UA</t>
  </si>
  <si>
    <t>Ukraine</t>
  </si>
  <si>
    <r>
      <rPr>
        <b/>
        <sz val="14"/>
        <rFont val="游ゴシック Regular"/>
        <charset val="128"/>
      </rPr>
      <t>ウクライナ</t>
    </r>
  </si>
  <si>
    <t>UM</t>
  </si>
  <si>
    <t>United States Minor Outlying Islands</t>
  </si>
  <si>
    <r>
      <rPr>
        <b/>
        <sz val="14"/>
        <rFont val="Microsoft JhengHei"/>
        <family val="2"/>
        <charset val="136"/>
      </rPr>
      <t>合</t>
    </r>
    <r>
      <rPr>
        <b/>
        <sz val="14"/>
        <rFont val="游ゴシック Regular"/>
        <charset val="128"/>
      </rPr>
      <t>衆国</t>
    </r>
    <r>
      <rPr>
        <b/>
        <sz val="14"/>
        <rFont val="Microsoft JhengHei"/>
        <family val="2"/>
        <charset val="136"/>
      </rPr>
      <t>領有小離島</t>
    </r>
  </si>
  <si>
    <t>UZ</t>
  </si>
  <si>
    <t>Uzbekistan</t>
  </si>
  <si>
    <r>
      <rPr>
        <b/>
        <sz val="14"/>
        <rFont val="游ゴシック Regular"/>
        <charset val="128"/>
      </rPr>
      <t>ウズベキスタン</t>
    </r>
  </si>
  <si>
    <t>VA</t>
  </si>
  <si>
    <t>Vatican City State (Holy See)</t>
  </si>
  <si>
    <r>
      <rPr>
        <b/>
        <sz val="14"/>
        <rFont val="游ゴシック Regular"/>
        <charset val="128"/>
      </rPr>
      <t>バチカン</t>
    </r>
    <r>
      <rPr>
        <b/>
        <sz val="14"/>
        <rFont val="Microsoft JhengHei"/>
        <family val="2"/>
        <charset val="136"/>
      </rPr>
      <t>市</t>
    </r>
    <r>
      <rPr>
        <b/>
        <sz val="14"/>
        <rFont val="游ゴシック Regular"/>
        <charset val="128"/>
      </rPr>
      <t>国</t>
    </r>
  </si>
  <si>
    <t>VC</t>
  </si>
  <si>
    <t>Saint Vincent And The Grenadines</t>
  </si>
  <si>
    <r>
      <rPr>
        <b/>
        <sz val="14"/>
        <rFont val="游ゴシック Regular"/>
        <charset val="128"/>
      </rPr>
      <t>セントビンセント</t>
    </r>
    <r>
      <rPr>
        <b/>
        <sz val="14"/>
        <rFont val="Microsoft JhengHei"/>
        <family val="2"/>
        <charset val="136"/>
      </rPr>
      <t>及</t>
    </r>
    <r>
      <rPr>
        <b/>
        <sz val="14"/>
        <rFont val="游ゴシック Regular"/>
        <charset val="128"/>
      </rPr>
      <t>びグレナディーン</t>
    </r>
    <r>
      <rPr>
        <b/>
        <sz val="14"/>
        <rFont val="Microsoft JhengHei"/>
        <family val="2"/>
        <charset val="136"/>
      </rPr>
      <t>諸島</t>
    </r>
  </si>
  <si>
    <t>VG</t>
  </si>
  <si>
    <t>Virgin Islands (British)</t>
  </si>
  <si>
    <r>
      <rPr>
        <b/>
        <sz val="14"/>
        <rFont val="Microsoft JhengHei"/>
        <family val="2"/>
        <charset val="136"/>
      </rPr>
      <t>英領</t>
    </r>
    <r>
      <rPr>
        <b/>
        <sz val="14"/>
        <rFont val="游ゴシック Regular"/>
        <charset val="128"/>
      </rPr>
      <t>ヴァージン</t>
    </r>
    <r>
      <rPr>
        <b/>
        <sz val="14"/>
        <rFont val="Microsoft JhengHei"/>
        <family val="2"/>
        <charset val="136"/>
      </rPr>
      <t>諸島</t>
    </r>
  </si>
  <si>
    <t>VI</t>
  </si>
  <si>
    <t>Virgin Islands (U.S.)</t>
  </si>
  <si>
    <r>
      <rPr>
        <b/>
        <sz val="14"/>
        <rFont val="Microsoft JhengHei"/>
        <family val="2"/>
        <charset val="136"/>
      </rPr>
      <t>米領</t>
    </r>
    <r>
      <rPr>
        <b/>
        <sz val="14"/>
        <rFont val="游ゴシック Regular"/>
        <charset val="128"/>
      </rPr>
      <t>ヴァージン</t>
    </r>
    <r>
      <rPr>
        <b/>
        <sz val="14"/>
        <rFont val="Microsoft JhengHei"/>
        <family val="2"/>
        <charset val="136"/>
      </rPr>
      <t>諸島</t>
    </r>
  </si>
  <si>
    <t>VU</t>
  </si>
  <si>
    <t>Vanuatu</t>
  </si>
  <si>
    <r>
      <rPr>
        <b/>
        <sz val="14"/>
        <rFont val="游ゴシック Regular"/>
        <charset val="128"/>
      </rPr>
      <t>バヌアツ</t>
    </r>
  </si>
  <si>
    <t>WF</t>
  </si>
  <si>
    <t>Wallis And Futuna Islands</t>
  </si>
  <si>
    <r>
      <rPr>
        <b/>
        <sz val="14"/>
        <rFont val="游ゴシック Regular"/>
        <charset val="128"/>
      </rPr>
      <t>ウォリス・フツナ</t>
    </r>
  </si>
  <si>
    <t>WS</t>
  </si>
  <si>
    <t>Samoa</t>
  </si>
  <si>
    <r>
      <rPr>
        <b/>
        <sz val="14"/>
        <rFont val="游ゴシック Regular"/>
        <charset val="128"/>
      </rPr>
      <t>サモア</t>
    </r>
  </si>
  <si>
    <t>YT</t>
  </si>
  <si>
    <t>Mayotte</t>
  </si>
  <si>
    <r>
      <rPr>
        <b/>
        <sz val="14"/>
        <rFont val="游ゴシック Regular"/>
        <charset val="128"/>
      </rPr>
      <t>マヨット</t>
    </r>
  </si>
  <si>
    <t>ZA</t>
  </si>
  <si>
    <t>South Africa</t>
  </si>
  <si>
    <r>
      <rPr>
        <b/>
        <sz val="14"/>
        <rFont val="Microsoft JhengHei"/>
        <family val="2"/>
        <charset val="136"/>
      </rPr>
      <t>南</t>
    </r>
    <r>
      <rPr>
        <b/>
        <sz val="14"/>
        <rFont val="游ゴシック Regular"/>
        <charset val="128"/>
      </rPr>
      <t>アフリカ</t>
    </r>
  </si>
  <si>
    <t>ZM</t>
  </si>
  <si>
    <t>Zambia</t>
  </si>
  <si>
    <r>
      <rPr>
        <b/>
        <sz val="14"/>
        <rFont val="游ゴシック Regular"/>
        <charset val="128"/>
      </rPr>
      <t>ザンビア</t>
    </r>
  </si>
  <si>
    <t>AX</t>
  </si>
  <si>
    <t>Åland Islands</t>
  </si>
  <si>
    <r>
      <rPr>
        <b/>
        <sz val="14"/>
        <rFont val="游ゴシック Regular"/>
        <charset val="128"/>
      </rPr>
      <t>オーランド</t>
    </r>
    <r>
      <rPr>
        <b/>
        <sz val="14"/>
        <rFont val="Microsoft JhengHei"/>
        <family val="2"/>
        <charset val="136"/>
      </rPr>
      <t>諸島</t>
    </r>
  </si>
  <si>
    <t>BL</t>
  </si>
  <si>
    <t>Saint Barthélemy</t>
  </si>
  <si>
    <r>
      <rPr>
        <b/>
        <sz val="14"/>
        <rFont val="游ゴシック Regular"/>
        <charset val="128"/>
      </rPr>
      <t>サン・バルテルミー</t>
    </r>
  </si>
  <si>
    <t>BQ</t>
  </si>
  <si>
    <t>Bonaire</t>
  </si>
  <si>
    <r>
      <rPr>
        <b/>
        <sz val="14"/>
        <rFont val="游ゴシック Regular"/>
        <charset val="128"/>
      </rPr>
      <t>オランダ</t>
    </r>
    <r>
      <rPr>
        <b/>
        <sz val="14"/>
        <rFont val="Microsoft JhengHei"/>
        <family val="2"/>
        <charset val="136"/>
      </rPr>
      <t>領</t>
    </r>
    <r>
      <rPr>
        <b/>
        <sz val="14"/>
        <rFont val="游ゴシック Regular"/>
        <charset val="128"/>
      </rPr>
      <t>カリブ</t>
    </r>
  </si>
  <si>
    <t>CW</t>
  </si>
  <si>
    <t>Curaçao</t>
  </si>
  <si>
    <r>
      <rPr>
        <b/>
        <sz val="14"/>
        <rFont val="游ゴシック Regular"/>
        <charset val="128"/>
      </rPr>
      <t>キュラソー</t>
    </r>
  </si>
  <si>
    <t>GG</t>
  </si>
  <si>
    <t>Guernsey</t>
  </si>
  <si>
    <r>
      <rPr>
        <b/>
        <sz val="14"/>
        <rFont val="游ゴシック Regular"/>
        <charset val="128"/>
      </rPr>
      <t>ガーンジー</t>
    </r>
  </si>
  <si>
    <t>IM</t>
  </si>
  <si>
    <t>Isle of Man</t>
  </si>
  <si>
    <r>
      <rPr>
        <b/>
        <sz val="14"/>
        <rFont val="游ゴシック Regular"/>
        <charset val="128"/>
      </rPr>
      <t>マン</t>
    </r>
    <r>
      <rPr>
        <b/>
        <sz val="14"/>
        <rFont val="Microsoft JhengHei"/>
        <family val="2"/>
        <charset val="136"/>
      </rPr>
      <t>島</t>
    </r>
  </si>
  <si>
    <t>JE</t>
  </si>
  <si>
    <t>Jersey</t>
  </si>
  <si>
    <r>
      <rPr>
        <b/>
        <sz val="14"/>
        <rFont val="游ゴシック Regular"/>
        <charset val="128"/>
      </rPr>
      <t>ジャージー</t>
    </r>
  </si>
  <si>
    <t>MF</t>
  </si>
  <si>
    <t>Saint Martin (French part)</t>
  </si>
  <si>
    <r>
      <rPr>
        <b/>
        <sz val="14"/>
        <rFont val="游ゴシック Regular"/>
        <charset val="128"/>
      </rPr>
      <t>サン・マルタン</t>
    </r>
  </si>
  <si>
    <t>SX</t>
  </si>
  <si>
    <t>Sint Maarten (Dutch part)</t>
  </si>
  <si>
    <r>
      <rPr>
        <b/>
        <sz val="14"/>
        <rFont val="游ゴシック Regular"/>
        <charset val="128"/>
      </rPr>
      <t>シント・マールテン</t>
    </r>
  </si>
  <si>
    <t>TL</t>
  </si>
  <si>
    <t>Timor-Leste</t>
  </si>
  <si>
    <r>
      <rPr>
        <b/>
        <sz val="14"/>
        <rFont val="Microsoft JhengHei"/>
        <family val="2"/>
        <charset val="136"/>
      </rPr>
      <t>東</t>
    </r>
    <r>
      <rPr>
        <b/>
        <sz val="14"/>
        <rFont val="游ゴシック Regular"/>
        <charset val="128"/>
      </rPr>
      <t>ティモール</t>
    </r>
  </si>
  <si>
    <t>LINE Official Stickers Submission Sheet - Basic Info</t>
    <rPh sb="4" eb="6">
      <t xml:space="preserve">コウシキ </t>
    </rPh>
    <rPh sb="11" eb="14">
      <t xml:space="preserve">エモジ </t>
    </rPh>
    <rPh sb="15" eb="19">
      <t xml:space="preserve">キホンジョウホウ </t>
    </rPh>
    <rPh sb="19" eb="21">
      <t xml:space="preserve">ニュウコウ </t>
    </rPh>
    <phoneticPr fontId="1"/>
  </si>
  <si>
    <t>Please check the notes section when filling out the form and to fill in the required fields according to the download conditions. Optional fields can fill in as needed.</t>
    <rPh sb="0" eb="2">
      <t xml:space="preserve">ニュウリョク </t>
    </rPh>
    <rPh sb="3" eb="4">
      <t xml:space="preserve">サイ </t>
    </rPh>
    <rPh sb="10" eb="14">
      <t xml:space="preserve">チュウイジコウ </t>
    </rPh>
    <rPh sb="18" eb="19">
      <t xml:space="preserve">ラン </t>
    </rPh>
    <rPh sb="34" eb="36">
      <t xml:space="preserve">ジョウケン </t>
    </rPh>
    <rPh sb="37" eb="38">
      <t xml:space="preserve">アワセテ </t>
    </rPh>
    <rPh sb="41" eb="43">
      <t xml:space="preserve">ヒッス </t>
    </rPh>
    <rPh sb="44" eb="46">
      <t xml:space="preserve">コウモク </t>
    </rPh>
    <rPh sb="47" eb="48">
      <t xml:space="preserve">カナラズ </t>
    </rPh>
    <rPh sb="49" eb="51">
      <t xml:space="preserve">ニュウリョク </t>
    </rPh>
    <phoneticPr fontId="1"/>
  </si>
  <si>
    <t>Setting</t>
    <phoneticPr fontId="1"/>
  </si>
  <si>
    <t>language</t>
    <phoneticPr fontId="1"/>
  </si>
  <si>
    <t>Cells to fill in</t>
  </si>
  <si>
    <t>Count</t>
    <phoneticPr fontId="1"/>
  </si>
  <si>
    <t>Max</t>
    <phoneticPr fontId="1"/>
  </si>
  <si>
    <t>notes</t>
    <phoneticPr fontId="1"/>
  </si>
  <si>
    <t>will shown to :</t>
    <phoneticPr fontId="1"/>
  </si>
  <si>
    <r>
      <rPr>
        <b/>
        <sz val="12"/>
        <color theme="1"/>
        <rFont val="Microsoft JhengHei"/>
        <family val="2"/>
        <charset val="136"/>
      </rPr>
      <t>品牌名稱</t>
    </r>
  </si>
  <si>
    <t>must</t>
    <phoneticPr fontId="1"/>
  </si>
  <si>
    <t>中文</t>
    <rPh sb="0" eb="2">
      <t>チュウブ</t>
    </rPh>
    <phoneticPr fontId="1"/>
  </si>
  <si>
    <r>
      <rPr>
        <b/>
        <sz val="11"/>
        <color theme="0" tint="-0.499984740745262"/>
        <rFont val="Microsoft JhengHei"/>
        <family val="2"/>
        <charset val="136"/>
      </rPr>
      <t>※需與客戶確實確認顯示的名稱</t>
    </r>
  </si>
  <si>
    <t>EN</t>
    <phoneticPr fontId="1"/>
  </si>
  <si>
    <r>
      <rPr>
        <b/>
        <sz val="12"/>
        <color theme="1"/>
        <rFont val="Microsoft JhengHei"/>
        <family val="2"/>
        <charset val="136"/>
      </rPr>
      <t>貼圖名稱</t>
    </r>
  </si>
  <si>
    <r>
      <rPr>
        <b/>
        <sz val="11"/>
        <color theme="0" tint="-0.499984740745262"/>
        <rFont val="Microsoft JhengHei"/>
        <family val="2"/>
        <charset val="136"/>
      </rPr>
      <t>※需與客戶確實確認顯示的名稱
※為了用戶體驗，</t>
    </r>
    <r>
      <rPr>
        <b/>
        <sz val="11"/>
        <color theme="0" tint="-0.499984740745262"/>
        <rFont val="LINE Seed Sans Regular"/>
      </rPr>
      <t>LINE</t>
    </r>
    <r>
      <rPr>
        <b/>
        <sz val="11"/>
        <color theme="0" tint="-0.499984740745262"/>
        <rFont val="Microsoft JhengHei"/>
        <family val="2"/>
        <charset val="136"/>
      </rPr>
      <t>日本總部可能調整英文貼圖名稱</t>
    </r>
  </si>
  <si>
    <r>
      <rPr>
        <b/>
        <sz val="12"/>
        <color theme="1"/>
        <rFont val="Microsoft JhengHei"/>
        <family val="2"/>
        <charset val="136"/>
      </rPr>
      <t xml:space="preserve">貼圖說明
</t>
    </r>
    <r>
      <rPr>
        <b/>
        <sz val="12"/>
        <color theme="1"/>
        <rFont val="LINE Seed Sans Regular"/>
      </rPr>
      <t>(</t>
    </r>
    <r>
      <rPr>
        <b/>
        <sz val="12"/>
        <color theme="1"/>
        <rFont val="Microsoft JhengHei"/>
        <family val="2"/>
        <charset val="136"/>
      </rPr>
      <t>用於貼圖小舖）</t>
    </r>
  </si>
  <si>
    <t>-</t>
    <phoneticPr fontId="1"/>
  </si>
  <si>
    <r>
      <rPr>
        <b/>
        <sz val="11"/>
        <color theme="0" tint="-0.499984740745262"/>
        <rFont val="Microsoft JhengHei"/>
        <family val="2"/>
        <charset val="136"/>
      </rPr>
      <t>※不可含</t>
    </r>
    <r>
      <rPr>
        <b/>
        <sz val="11"/>
        <color theme="0" tint="-0.499984740745262"/>
        <rFont val="LINE Seed Sans Regular"/>
      </rPr>
      <t>url</t>
    </r>
    <r>
      <rPr>
        <b/>
        <sz val="11"/>
        <color theme="0" tint="-0.499984740745262"/>
        <rFont val="Microsoft JhengHei"/>
        <family val="2"/>
        <charset val="136"/>
      </rPr>
      <t>＆與貼圖非相關的</t>
    </r>
    <r>
      <rPr>
        <b/>
        <sz val="11"/>
        <color theme="0" tint="-0.499984740745262"/>
        <rFont val="LINE Seed Sans Regular"/>
      </rPr>
      <t>PR</t>
    </r>
    <r>
      <rPr>
        <b/>
        <sz val="11"/>
        <color theme="0" tint="-0.499984740745262"/>
        <rFont val="Microsoft JhengHei"/>
        <family val="2"/>
        <charset val="136"/>
      </rPr>
      <t xml:space="preserve">訊息
</t>
    </r>
    <r>
      <rPr>
        <b/>
        <sz val="11"/>
        <color theme="0" tint="-0.499984740745262"/>
        <rFont val="LINE Seed Sans Regular"/>
      </rPr>
      <t>Please insert free part excluding fixed sentences. 
For full sentence which will be displayed in Sticker Shop, please confirm "Sticker Shop preview".</t>
    </r>
  </si>
  <si>
    <t>Sticker SHOP
preview</t>
    <phoneticPr fontId="1"/>
  </si>
  <si>
    <t>※公式自動帶出加入好友＆下載期限
※為顯示於貼圖說明的最終版本</t>
    <phoneticPr fontId="1"/>
  </si>
  <si>
    <t>optional</t>
    <phoneticPr fontId="1"/>
  </si>
  <si>
    <r>
      <rPr>
        <b/>
        <sz val="11"/>
        <color rgb="FF808080"/>
        <rFont val="Microsoft JhengHei"/>
        <family val="2"/>
        <charset val="136"/>
      </rPr>
      <t xml:space="preserve">※非必填欄位
※中英文貼圖說明需一致
</t>
    </r>
    <r>
      <rPr>
        <b/>
        <sz val="11"/>
        <color rgb="FF808080"/>
        <rFont val="LINE Seed Sans Regular"/>
      </rPr>
      <t xml:space="preserve">Please insert free part excluding fixed sentences.
For full sentence which will be displayed in Sticker Shop, </t>
    </r>
    <r>
      <rPr>
        <b/>
        <sz val="11"/>
        <color rgb="FFFF0000"/>
        <rFont val="LINE Seed Sans Regular"/>
      </rPr>
      <t>please confirm "Sticker Shop preview</t>
    </r>
    <r>
      <rPr>
        <b/>
        <sz val="11"/>
        <color rgb="FF808080"/>
        <rFont val="LINE Seed Sans Regular"/>
      </rPr>
      <t>".</t>
    </r>
    <r>
      <rPr>
        <b/>
        <sz val="11"/>
        <color rgb="FFFF0000"/>
        <rFont val="LINE Seed Sans Regular"/>
      </rPr>
      <t xml:space="preserve">
</t>
    </r>
    <r>
      <rPr>
        <b/>
        <sz val="11"/>
        <color rgb="FFFF0000"/>
        <rFont val="Microsoft JhengHei"/>
        <family val="2"/>
        <charset val="136"/>
      </rPr>
      <t>＊</t>
    </r>
    <r>
      <rPr>
        <b/>
        <sz val="11"/>
        <color rgb="FFFF0000"/>
        <rFont val="LINE Seed Sans Regular"/>
      </rPr>
      <t>if filled in</t>
    </r>
    <r>
      <rPr>
        <b/>
        <sz val="11"/>
        <color rgb="FFFF0000"/>
        <rFont val="Microsoft JhengHei"/>
        <family val="2"/>
        <charset val="136"/>
      </rPr>
      <t>：</t>
    </r>
    <r>
      <rPr>
        <b/>
        <sz val="11"/>
        <color rgb="FFFF0000"/>
        <rFont val="LINE Seed Sans Regular"/>
      </rPr>
      <t xml:space="preserve">LINE localization team will review or revise
</t>
    </r>
    <r>
      <rPr>
        <b/>
        <sz val="11"/>
        <color rgb="FFFF0000"/>
        <rFont val="Microsoft JhengHei"/>
        <family val="2"/>
        <charset val="136"/>
      </rPr>
      <t>＊</t>
    </r>
    <r>
      <rPr>
        <b/>
        <sz val="11"/>
        <color rgb="FFFF0000"/>
        <rFont val="LINE Seed Sans Regular"/>
      </rPr>
      <t>if not filled in : LINE localization team will translate or display local language only</t>
    </r>
    <phoneticPr fontId="1"/>
  </si>
  <si>
    <r>
      <t>This is preview of how description finally will be.
According to download type and download period, fixed sentence will be automatically inserted.
Please make sure to c</t>
    </r>
    <r>
      <rPr>
        <b/>
        <sz val="11"/>
        <color rgb="FFFF0000"/>
        <rFont val="LINE Seed Sans Regular"/>
      </rPr>
      <t>onfirm this cell so that the full sentences are natural, and also not exceeding the limit of the text count</t>
    </r>
    <r>
      <rPr>
        <b/>
        <sz val="11"/>
        <color rgb="FF808080"/>
        <rFont val="LINE Seed Sans Regular"/>
      </rPr>
      <t xml:space="preserve">. </t>
    </r>
    <r>
      <rPr>
        <b/>
        <sz val="11"/>
        <color rgb="FFFF0000"/>
        <rFont val="LINE Seed Sans Regular"/>
      </rPr>
      <t>*if it is buddy type, the OA name will be inserted, too. If English OA name was not filled in, LINE will confirm OA name and we will revise to correct English OA name later on.</t>
    </r>
  </si>
  <si>
    <r>
      <rPr>
        <b/>
        <sz val="12"/>
        <color theme="1"/>
        <rFont val="Microsoft JhengHei"/>
        <family val="2"/>
        <charset val="136"/>
      </rPr>
      <t>下載條件</t>
    </r>
  </si>
  <si>
    <r>
      <rPr>
        <b/>
        <sz val="12"/>
        <color theme="1"/>
        <rFont val="游ゴシック"/>
        <family val="3"/>
        <charset val="128"/>
      </rPr>
      <t>ー</t>
    </r>
    <phoneticPr fontId="1"/>
  </si>
  <si>
    <t>MISSION</t>
  </si>
  <si>
    <r>
      <rPr>
        <b/>
        <sz val="11"/>
        <color rgb="FF808080"/>
        <rFont val="Microsoft JhengHei"/>
        <family val="2"/>
        <charset val="136"/>
      </rPr>
      <t>此欄為下拉選單</t>
    </r>
  </si>
  <si>
    <r>
      <t xml:space="preserve">Mission Sticker
</t>
    </r>
    <r>
      <rPr>
        <b/>
        <sz val="12"/>
        <color theme="1"/>
        <rFont val="Microsoft JhengHei"/>
        <family val="2"/>
        <charset val="136"/>
      </rPr>
      <t>任務說明</t>
    </r>
    <rPh sb="6" eb="8">
      <t xml:space="preserve">ナイヨウ </t>
    </rPh>
    <rPh sb="9" eb="11">
      <t xml:space="preserve">セツメイ </t>
    </rPh>
    <phoneticPr fontId="1"/>
  </si>
  <si>
    <t>中文</t>
    <rPh sb="0" eb="1">
      <t>チュウブ</t>
    </rPh>
    <phoneticPr fontId="1"/>
  </si>
  <si>
    <r>
      <rPr>
        <b/>
        <sz val="11"/>
        <color rgb="FF808080"/>
        <rFont val="Microsoft JhengHei"/>
        <family val="2"/>
        <charset val="136"/>
      </rPr>
      <t>※僅</t>
    </r>
    <r>
      <rPr>
        <b/>
        <sz val="11"/>
        <color rgb="FF808080"/>
        <rFont val="LINE Seed Sans Regular"/>
      </rPr>
      <t>Mission Sticker</t>
    </r>
    <r>
      <rPr>
        <b/>
        <sz val="11"/>
        <color rgb="FF808080"/>
        <rFont val="Microsoft JhengHei"/>
        <family val="2"/>
        <charset val="136"/>
      </rPr>
      <t>需填寫</t>
    </r>
    <r>
      <rPr>
        <b/>
        <sz val="11"/>
        <color rgb="FF808080"/>
        <rFont val="LINE Seed Sans Regular"/>
      </rPr>
      <t xml:space="preserve"> (</t>
    </r>
    <r>
      <rPr>
        <b/>
        <sz val="11"/>
        <color rgb="FF808080"/>
        <rFont val="Microsoft JhengHei"/>
        <family val="2"/>
        <charset val="136"/>
      </rPr>
      <t>填寫內容將自動帶入於貼圖說明文內</t>
    </r>
    <r>
      <rPr>
        <b/>
        <sz val="11"/>
        <color rgb="FF808080"/>
        <rFont val="LINE Seed Sans Regular"/>
      </rPr>
      <t xml:space="preserve">, </t>
    </r>
    <r>
      <rPr>
        <b/>
        <sz val="11"/>
        <color rgb="FF808080"/>
        <rFont val="Microsoft JhengHei"/>
        <family val="2"/>
        <charset val="136"/>
      </rPr>
      <t>請檢查</t>
    </r>
    <r>
      <rPr>
        <b/>
        <sz val="11"/>
        <color rgb="FF808080"/>
        <rFont val="LINE Seed Sans Regular"/>
      </rPr>
      <t>Sticker SHOP preview</t>
    </r>
    <r>
      <rPr>
        <b/>
        <sz val="11"/>
        <color rgb="FF808080"/>
        <rFont val="Microsoft JhengHei"/>
        <family val="2"/>
        <charset val="136"/>
      </rPr>
      <t>欄位</t>
    </r>
    <r>
      <rPr>
        <b/>
        <sz val="11"/>
        <color rgb="FF808080"/>
        <rFont val="LINE Seed Sans Regular"/>
      </rPr>
      <t xml:space="preserve"> ) 
If it's mission type, please fill in the mission content explanation which you would like to show in sticker shop page. If you filled in English description cell, please make sure to insert English mission content here too.
eg. You can get it by linking your ID!</t>
    </r>
    <phoneticPr fontId="1"/>
  </si>
  <si>
    <t>en</t>
    <phoneticPr fontId="1"/>
  </si>
  <si>
    <r>
      <rPr>
        <b/>
        <sz val="12"/>
        <color theme="1"/>
        <rFont val="Microsoft JhengHei"/>
        <family val="2"/>
        <charset val="136"/>
      </rPr>
      <t>著作權標示</t>
    </r>
  </si>
  <si>
    <r>
      <t xml:space="preserve">EN, numbers only
</t>
    </r>
    <r>
      <rPr>
        <b/>
        <sz val="11"/>
        <color rgb="FFFF0000"/>
        <rFont val="LINE Seed Sans"/>
        <family val="2"/>
      </rPr>
      <t>※請注意版權符號為 ©
範例1: © LINE Corp.  範例2: Copyright © LINE Corp.</t>
    </r>
    <phoneticPr fontId="1"/>
  </si>
  <si>
    <r>
      <rPr>
        <b/>
        <sz val="12"/>
        <color theme="1"/>
        <rFont val="Microsoft JhengHei"/>
        <family val="2"/>
        <charset val="136"/>
      </rPr>
      <t>國家</t>
    </r>
  </si>
  <si>
    <t>Please select from Release Country sheet if you must change.</t>
  </si>
  <si>
    <r>
      <rPr>
        <b/>
        <sz val="12"/>
        <color theme="1"/>
        <rFont val="Microsoft JhengHei"/>
        <family val="2"/>
        <charset val="136"/>
      </rPr>
      <t>貼圖使用效期</t>
    </r>
  </si>
  <si>
    <t>90days</t>
  </si>
  <si>
    <r>
      <rPr>
        <b/>
        <sz val="11"/>
        <color rgb="FF808080"/>
        <rFont val="Microsoft JhengHei"/>
        <family val="2"/>
        <charset val="136"/>
      </rPr>
      <t>此欄為下拉選單</t>
    </r>
    <phoneticPr fontId="1"/>
  </si>
  <si>
    <r>
      <rPr>
        <b/>
        <sz val="12"/>
        <color theme="1"/>
        <rFont val="Microsoft JhengHei"/>
        <family val="2"/>
        <charset val="136"/>
      </rPr>
      <t>下載期間</t>
    </r>
  </si>
  <si>
    <r>
      <rPr>
        <b/>
        <sz val="12"/>
        <color theme="1"/>
        <rFont val="游ゴシック"/>
        <family val="3"/>
        <charset val="128"/>
      </rPr>
      <t>〜</t>
    </r>
    <phoneticPr fontId="1"/>
  </si>
  <si>
    <r>
      <rPr>
        <b/>
        <sz val="11"/>
        <color rgb="FFFF0000"/>
        <rFont val="Microsoft JhengHei"/>
        <family val="2"/>
        <charset val="136"/>
      </rPr>
      <t>　</t>
    </r>
    <r>
      <rPr>
        <b/>
        <sz val="11"/>
        <color theme="0" tint="-0.499984740745262"/>
        <rFont val="Microsoft JhengHei"/>
        <family val="2"/>
        <charset val="136"/>
      </rPr>
      <t>※只需填入起始日期</t>
    </r>
    <phoneticPr fontId="1"/>
  </si>
  <si>
    <t>OA to add</t>
    <rPh sb="0" eb="2">
      <t xml:space="preserve">ツイカ </t>
    </rPh>
    <rPh sb="5" eb="7">
      <t xml:space="preserve">コウシキアカウント </t>
    </rPh>
    <phoneticPr fontId="1"/>
  </si>
  <si>
    <t>OA ID</t>
    <phoneticPr fontId="1"/>
  </si>
  <si>
    <t>@</t>
    <phoneticPr fontId="1"/>
  </si>
  <si>
    <r>
      <rPr>
        <b/>
        <sz val="11"/>
        <color rgb="FFFF0000"/>
        <rFont val="Microsoft JhengHei"/>
        <family val="2"/>
        <charset val="136"/>
      </rPr>
      <t>　</t>
    </r>
    <r>
      <rPr>
        <b/>
        <sz val="11"/>
        <color rgb="FFFF0000"/>
        <rFont val="LINE Seed Sans Regular"/>
      </rPr>
      <t>EN only</t>
    </r>
  </si>
  <si>
    <t>中文</t>
  </si>
  <si>
    <r>
      <t xml:space="preserve">OA </t>
    </r>
    <r>
      <rPr>
        <b/>
        <sz val="12"/>
        <color theme="1"/>
        <rFont val="Microsoft JhengHei"/>
        <family val="2"/>
        <charset val="136"/>
      </rPr>
      <t>名</t>
    </r>
    <rPh sb="3" eb="4">
      <t xml:space="preserve">メイ </t>
    </rPh>
    <phoneticPr fontId="1"/>
  </si>
  <si>
    <r>
      <rPr>
        <b/>
        <sz val="11"/>
        <color rgb="FF808080"/>
        <rFont val="Microsoft JhengHei"/>
        <family val="2"/>
        <charset val="136"/>
      </rPr>
      <t>※第</t>
    </r>
    <r>
      <rPr>
        <b/>
        <sz val="11"/>
        <color rgb="FF808080"/>
        <rFont val="LINE Seed Sans Regular"/>
      </rPr>
      <t>4</t>
    </r>
    <r>
      <rPr>
        <b/>
        <sz val="11"/>
        <color rgb="FF808080"/>
        <rFont val="Microsoft JhengHei"/>
        <family val="2"/>
        <charset val="136"/>
      </rPr>
      <t>欄選加入好友</t>
    </r>
    <r>
      <rPr>
        <b/>
        <sz val="11"/>
        <color rgb="FF808080"/>
        <rFont val="LINE Seed Sans Regular"/>
      </rPr>
      <t>BUDDY</t>
    </r>
    <r>
      <rPr>
        <b/>
        <sz val="11"/>
        <color rgb="FF808080"/>
        <rFont val="Microsoft JhengHei"/>
        <family val="2"/>
        <charset val="136"/>
      </rPr>
      <t>，請填寫官方帳號</t>
    </r>
    <r>
      <rPr>
        <b/>
        <sz val="11"/>
        <color rgb="FF808080"/>
        <rFont val="LINE Seed Sans Regular"/>
      </rPr>
      <t>OA name</t>
    </r>
    <phoneticPr fontId="1"/>
  </si>
  <si>
    <t>Pay-per-use CPD Sticker</t>
    <phoneticPr fontId="1"/>
  </si>
  <si>
    <t>OFF</t>
  </si>
  <si>
    <r>
      <rPr>
        <b/>
        <sz val="11"/>
        <color rgb="FFFF0000"/>
        <rFont val="Microsoft JhengHei"/>
        <family val="2"/>
        <charset val="136"/>
      </rPr>
      <t>※僅</t>
    </r>
    <r>
      <rPr>
        <b/>
        <sz val="11"/>
        <color rgb="FFFF0000"/>
        <rFont val="LINE Seed Sans Regular"/>
      </rPr>
      <t>Pay-per-use Sticker</t>
    </r>
    <r>
      <rPr>
        <b/>
        <sz val="11"/>
        <color rgb="FFFF0000"/>
        <rFont val="Microsoft JhengHei"/>
        <family val="2"/>
        <charset val="136"/>
      </rPr>
      <t>需選擇</t>
    </r>
    <r>
      <rPr>
        <b/>
        <sz val="11"/>
        <color rgb="FFFF0000"/>
        <rFont val="LINE Seed Sans Regular"/>
      </rPr>
      <t>ON</t>
    </r>
    <phoneticPr fontId="1"/>
  </si>
  <si>
    <r>
      <rPr>
        <b/>
        <sz val="12"/>
        <color theme="1"/>
        <rFont val="Microsoft JhengHei"/>
        <family val="2"/>
        <charset val="136"/>
      </rPr>
      <t>總下載數</t>
    </r>
    <r>
      <rPr>
        <b/>
        <sz val="12"/>
        <color theme="1"/>
        <rFont val="LINE Seed Sans Regular"/>
      </rPr>
      <t xml:space="preserve"> Download Cap</t>
    </r>
    <phoneticPr fontId="1"/>
  </si>
  <si>
    <r>
      <rPr>
        <b/>
        <sz val="11"/>
        <color rgb="FFFF0000"/>
        <rFont val="Microsoft JhengHei"/>
        <family val="2"/>
        <charset val="136"/>
      </rPr>
      <t>※僅</t>
    </r>
    <r>
      <rPr>
        <b/>
        <sz val="11"/>
        <color rgb="FFFF0000"/>
        <rFont val="LINE Seed Sans Regular"/>
      </rPr>
      <t>Pay-per-use sticker</t>
    </r>
    <r>
      <rPr>
        <b/>
        <sz val="11"/>
        <color rgb="FFFF0000"/>
        <rFont val="Microsoft JhengHei"/>
        <family val="2"/>
        <charset val="136"/>
      </rPr>
      <t>需填寫
※預設為</t>
    </r>
    <r>
      <rPr>
        <b/>
        <sz val="11"/>
        <color rgb="FFFF0000"/>
        <rFont val="LINE Seed Sans Regular"/>
      </rPr>
      <t>100,000</t>
    </r>
    <r>
      <rPr>
        <b/>
        <sz val="11"/>
        <color rgb="FFFF0000"/>
        <rFont val="Microsoft JhengHei"/>
        <family val="2"/>
        <charset val="136"/>
      </rPr>
      <t>限量，若有增加請手動調整</t>
    </r>
    <phoneticPr fontId="1"/>
  </si>
  <si>
    <r>
      <rPr>
        <b/>
        <sz val="12"/>
        <color theme="1"/>
        <rFont val="Microsoft JhengHei"/>
        <family val="2"/>
        <charset val="136"/>
      </rPr>
      <t xml:space="preserve">上架貼圖小舖
</t>
    </r>
    <r>
      <rPr>
        <b/>
        <sz val="12"/>
        <color theme="1"/>
        <rFont val="LINE Seed Sans Regular"/>
      </rPr>
      <t>Sticker Shop Display</t>
    </r>
    <phoneticPr fontId="1"/>
  </si>
  <si>
    <t>ON</t>
  </si>
  <si>
    <r>
      <rPr>
        <b/>
        <sz val="11"/>
        <color rgb="FF808080"/>
        <rFont val="Microsoft JhengHei"/>
        <family val="2"/>
        <charset val="136"/>
      </rPr>
      <t>　</t>
    </r>
  </si>
  <si>
    <r>
      <rPr>
        <b/>
        <sz val="12"/>
        <color theme="1"/>
        <rFont val="Microsoft JhengHei"/>
        <family val="2"/>
        <charset val="136"/>
      </rPr>
      <t>貼文串</t>
    </r>
    <r>
      <rPr>
        <b/>
        <sz val="12"/>
        <color theme="1"/>
        <rFont val="LINE Seed Sans Regular"/>
      </rPr>
      <t>/</t>
    </r>
    <r>
      <rPr>
        <b/>
        <sz val="12"/>
        <color theme="1"/>
        <rFont val="Microsoft JhengHei"/>
        <family val="2"/>
        <charset val="136"/>
      </rPr>
      <t xml:space="preserve">個人檔案使用貼圖功能
</t>
    </r>
    <r>
      <rPr>
        <b/>
        <sz val="12"/>
        <color theme="1"/>
        <rFont val="LINE Seed Sans Regular"/>
      </rPr>
      <t>Timeline/In-app photo edit display</t>
    </r>
    <phoneticPr fontId="1"/>
  </si>
  <si>
    <r>
      <rPr>
        <b/>
        <sz val="11"/>
        <color rgb="FFFF0000"/>
        <rFont val="Microsoft JhengHei"/>
        <family val="2"/>
        <charset val="136"/>
      </rPr>
      <t>※如果此欄位選擇</t>
    </r>
    <r>
      <rPr>
        <b/>
        <sz val="11"/>
        <color rgb="FFFF0000"/>
        <rFont val="LINE Seed Sans Regular"/>
      </rPr>
      <t>ON</t>
    </r>
    <r>
      <rPr>
        <b/>
        <sz val="11"/>
        <color rgb="FFFF0000"/>
        <rFont val="Microsoft JhengHei"/>
        <family val="2"/>
        <charset val="136"/>
      </rPr>
      <t>，代表合作夥伴認知且同意</t>
    </r>
    <r>
      <rPr>
        <b/>
        <sz val="11"/>
        <color rgb="FFFF0000"/>
        <rFont val="LINE Seed Sans Regular"/>
      </rPr>
      <t xml:space="preserve"> , </t>
    </r>
    <r>
      <rPr>
        <b/>
        <sz val="11"/>
        <color rgb="FFFF0000"/>
        <rFont val="Microsoft JhengHei"/>
        <family val="2"/>
        <charset val="136"/>
      </rPr>
      <t>其擁有或已獲一切及必要之相關權利，得以轉授權</t>
    </r>
    <r>
      <rPr>
        <b/>
        <sz val="11"/>
        <color rgb="FFFF0000"/>
        <rFont val="LINE Seed Sans Regular"/>
      </rPr>
      <t>LINE(</t>
    </r>
    <r>
      <rPr>
        <b/>
        <sz val="11"/>
        <color rgb="FFFF0000"/>
        <rFont val="Microsoft JhengHei"/>
        <family val="2"/>
        <charset val="136"/>
      </rPr>
      <t>包括其關係企業</t>
    </r>
    <r>
      <rPr>
        <b/>
        <sz val="11"/>
        <color rgb="FFFF0000"/>
        <rFont val="LINE Seed Sans Regular"/>
      </rPr>
      <t>)</t>
    </r>
    <r>
      <rPr>
        <b/>
        <sz val="11"/>
        <color rgb="FFFF0000"/>
        <rFont val="Microsoft JhengHei"/>
        <family val="2"/>
        <charset val="136"/>
      </rPr>
      <t>及用戶於</t>
    </r>
    <r>
      <rPr>
        <b/>
        <sz val="11"/>
        <color rgb="FFFF0000"/>
        <rFont val="LINE Seed Sans Regular"/>
      </rPr>
      <t>LINE</t>
    </r>
    <r>
      <rPr>
        <b/>
        <sz val="11"/>
        <color rgb="FFFF0000"/>
        <rFont val="Microsoft JhengHei"/>
        <family val="2"/>
        <charset val="136"/>
      </rPr>
      <t>平台上重製、公開傳輸等必要方式利用於</t>
    </r>
    <r>
      <rPr>
        <b/>
        <sz val="11"/>
        <color rgb="FFFF0000"/>
        <rFont val="LINE Seed Sans Regular"/>
      </rPr>
      <t>LINE</t>
    </r>
    <r>
      <rPr>
        <b/>
        <sz val="11"/>
        <color rgb="FFFF0000"/>
        <rFont val="Microsoft JhengHei"/>
        <family val="2"/>
        <charset val="136"/>
      </rPr>
      <t>平台（包括但不限於</t>
    </r>
    <r>
      <rPr>
        <b/>
        <sz val="11"/>
        <color rgb="FFFF0000"/>
        <rFont val="LINE Seed Sans Regular"/>
      </rPr>
      <t xml:space="preserve">LINE TIMELINE, LINE Profile, </t>
    </r>
    <r>
      <rPr>
        <b/>
        <sz val="11"/>
        <color rgb="FFFF0000"/>
        <rFont val="Microsoft JhengHei"/>
        <family val="2"/>
        <charset val="136"/>
      </rPr>
      <t>與</t>
    </r>
    <r>
      <rPr>
        <b/>
        <sz val="11"/>
        <color rgb="FFFF0000"/>
        <rFont val="LINE Seed Sans Regular"/>
      </rPr>
      <t>LINE Official Account Manager</t>
    </r>
    <r>
      <rPr>
        <b/>
        <sz val="11"/>
        <color rgb="FFFF0000"/>
        <rFont val="Microsoft JhengHei"/>
        <family val="2"/>
        <charset val="136"/>
      </rPr>
      <t>（即貼文串</t>
    </r>
    <r>
      <rPr>
        <b/>
        <sz val="11"/>
        <color rgb="FFFF0000"/>
        <rFont val="LINE Seed Sans Regular"/>
      </rPr>
      <t>,</t>
    </r>
    <r>
      <rPr>
        <b/>
        <sz val="11"/>
        <color rgb="FFFF0000"/>
        <rFont val="Microsoft JhengHei"/>
        <family val="2"/>
        <charset val="136"/>
      </rPr>
      <t>個人檔案與官方帳號管理後台）。如因相關授權或利用產生之任何費用、成本或損失，合作夥伴應自行負責且免使</t>
    </r>
    <r>
      <rPr>
        <b/>
        <sz val="11"/>
        <color rgb="FFFF0000"/>
        <rFont val="LINE Seed Sans Regular"/>
      </rPr>
      <t>LINE</t>
    </r>
    <r>
      <rPr>
        <b/>
        <sz val="11"/>
        <color rgb="FFFF0000"/>
        <rFont val="Microsoft JhengHei"/>
        <family val="2"/>
        <charset val="136"/>
      </rPr>
      <t>受到任何損害。</t>
    </r>
    <phoneticPr fontId="1"/>
  </si>
  <si>
    <r>
      <rPr>
        <b/>
        <sz val="12"/>
        <color theme="1"/>
        <rFont val="Microsoft JhengHei"/>
        <family val="2"/>
        <charset val="136"/>
      </rPr>
      <t xml:space="preserve">官方帳號管理後台使用貼圖功能
</t>
    </r>
    <r>
      <rPr>
        <b/>
        <sz val="12"/>
        <color theme="1"/>
        <rFont val="LINE Seed Sans Regular"/>
      </rPr>
      <t>OA manager / CRM</t>
    </r>
    <phoneticPr fontId="1"/>
  </si>
  <si>
    <r>
      <t>If you choose mission type, below are mandatory (</t>
    </r>
    <r>
      <rPr>
        <b/>
        <sz val="12"/>
        <color rgb="FFFF0000"/>
        <rFont val="Microsoft JhengHei"/>
        <family val="2"/>
        <charset val="136"/>
      </rPr>
      <t>底下為</t>
    </r>
    <r>
      <rPr>
        <b/>
        <sz val="12"/>
        <color rgb="FFFF0000"/>
        <rFont val="LINE Seed Sans Regular"/>
      </rPr>
      <t>Mission Sticker</t>
    </r>
    <r>
      <rPr>
        <b/>
        <sz val="12"/>
        <color rgb="FFFF0000"/>
        <rFont val="Microsoft JhengHei"/>
        <family val="2"/>
        <charset val="136"/>
      </rPr>
      <t>必填欄位</t>
    </r>
    <r>
      <rPr>
        <b/>
        <sz val="12"/>
        <color rgb="FFFF0000"/>
        <rFont val="LINE Seed Sans Regular"/>
      </rPr>
      <t>)</t>
    </r>
    <phoneticPr fontId="1"/>
  </si>
  <si>
    <t>Android Custom URL</t>
    <rPh sb="0" eb="1">
      <t xml:space="preserve">ハイシンコク </t>
    </rPh>
    <phoneticPr fontId="1"/>
  </si>
  <si>
    <t>must</t>
  </si>
  <si>
    <r>
      <rPr>
        <b/>
        <sz val="12"/>
        <color theme="0" tint="-0.499984740745262"/>
        <rFont val="游ゴシック"/>
        <family val="3"/>
        <charset val="128"/>
      </rPr>
      <t>ー</t>
    </r>
    <phoneticPr fontId="1"/>
  </si>
  <si>
    <r>
      <rPr>
        <b/>
        <sz val="11"/>
        <color theme="0" tint="-0.499984740745262"/>
        <rFont val="Microsoft JhengHei"/>
        <family val="2"/>
        <charset val="136"/>
      </rPr>
      <t xml:space="preserve">※「查看詳細內容」欲導連結
</t>
    </r>
    <r>
      <rPr>
        <b/>
        <sz val="11"/>
        <color theme="0" tint="-0.499984740745262"/>
        <rFont val="LINE Seed Sans Regular"/>
      </rPr>
      <t>Custom URL link is to jump detail page and to launch App in order to start and to clear a mission</t>
    </r>
    <phoneticPr fontId="1"/>
  </si>
  <si>
    <t>iPhone Custom URL</t>
    <rPh sb="0" eb="1">
      <t xml:space="preserve">ハイシンコク </t>
    </rPh>
    <phoneticPr fontId="1"/>
  </si>
  <si>
    <t>Channel ID</t>
    <rPh sb="0" eb="1">
      <t xml:space="preserve">ハイシンコク </t>
    </rPh>
    <phoneticPr fontId="1"/>
  </si>
  <si>
    <t>Download URL</t>
    <rPh sb="0" eb="1">
      <t xml:space="preserve">ハイシンコク </t>
    </rPh>
    <phoneticPr fontId="1"/>
  </si>
  <si>
    <r>
      <rPr>
        <b/>
        <sz val="11"/>
        <color theme="0" tint="-0.499984740745262"/>
        <rFont val="Microsoft JhengHei"/>
        <family val="2"/>
        <charset val="136"/>
      </rPr>
      <t>※</t>
    </r>
    <r>
      <rPr>
        <b/>
        <sz val="11"/>
        <color theme="0" tint="-0.499984740745262"/>
        <rFont val="LINE Seed Sans Regular"/>
      </rPr>
      <t xml:space="preserve"> </t>
    </r>
    <r>
      <rPr>
        <b/>
        <sz val="11"/>
        <color theme="0" tint="-0.499984740745262"/>
        <rFont val="Microsoft JhengHei"/>
        <family val="2"/>
        <charset val="136"/>
      </rPr>
      <t>導</t>
    </r>
    <r>
      <rPr>
        <b/>
        <sz val="11"/>
        <color theme="0" tint="-0.499984740745262"/>
        <rFont val="LINE Seed Sans Regular"/>
      </rPr>
      <t>App</t>
    </r>
    <r>
      <rPr>
        <b/>
        <sz val="11"/>
        <color theme="0" tint="-0.499984740745262"/>
        <rFont val="Microsoft JhengHei"/>
        <family val="2"/>
        <charset val="136"/>
      </rPr>
      <t xml:space="preserve">下載連結
</t>
    </r>
    <r>
      <rPr>
        <b/>
        <sz val="11"/>
        <color theme="0" tint="-0.499984740745262"/>
        <rFont val="LINE Seed Sans Regular"/>
      </rPr>
      <t xml:space="preserve">An URL is to download native app			</t>
    </r>
    <phoneticPr fontId="1"/>
  </si>
  <si>
    <r>
      <rPr>
        <b/>
        <sz val="11"/>
        <color theme="1"/>
        <rFont val="游ゴシック"/>
        <family val="3"/>
        <charset val="128"/>
      </rPr>
      <t>ダウンロード条</t>
    </r>
    <r>
      <rPr>
        <b/>
        <sz val="11"/>
        <color theme="1"/>
        <rFont val="Microsoft JhengHei"/>
        <family val="2"/>
        <charset val="136"/>
      </rPr>
      <t>件</t>
    </r>
    <rPh sb="0" eb="3">
      <t xml:space="preserve">センタクシ </t>
    </rPh>
    <phoneticPr fontId="1"/>
  </si>
  <si>
    <t>NO CONDITION</t>
    <phoneticPr fontId="1"/>
  </si>
  <si>
    <t>BUDDY</t>
    <phoneticPr fontId="1"/>
  </si>
  <si>
    <t>MISSION</t>
    <phoneticPr fontId="1"/>
  </si>
  <si>
    <r>
      <rPr>
        <b/>
        <sz val="11"/>
        <color theme="1"/>
        <rFont val="Microsoft JhengHei"/>
        <family val="2"/>
        <charset val="136"/>
      </rPr>
      <t>公式</t>
    </r>
    <r>
      <rPr>
        <b/>
        <sz val="11"/>
        <color theme="1"/>
        <rFont val="游ゴシック"/>
        <family val="3"/>
        <charset val="128"/>
      </rPr>
      <t>アカウント</t>
    </r>
    <r>
      <rPr>
        <b/>
        <sz val="11"/>
        <color theme="1"/>
        <rFont val="Microsoft JhengHei"/>
        <family val="2"/>
        <charset val="136"/>
      </rPr>
      <t>追加（</t>
    </r>
    <r>
      <rPr>
        <b/>
        <sz val="11"/>
        <color theme="1"/>
        <rFont val="LINE Seed Sans Regular"/>
      </rPr>
      <t>TW)</t>
    </r>
    <rPh sb="0" eb="2">
      <t xml:space="preserve">コウシキアカウント </t>
    </rPh>
    <rPh sb="7" eb="9">
      <t xml:space="preserve">ツイカ </t>
    </rPh>
    <phoneticPr fontId="1"/>
  </si>
  <si>
    <r>
      <rPr>
        <b/>
        <sz val="11"/>
        <color theme="1"/>
        <rFont val="Microsoft JhengHei"/>
        <family val="2"/>
        <charset val="136"/>
      </rPr>
      <t>公式</t>
    </r>
    <r>
      <rPr>
        <b/>
        <sz val="11"/>
        <color theme="1"/>
        <rFont val="游ゴシック"/>
        <family val="3"/>
        <charset val="128"/>
      </rPr>
      <t>アカウント</t>
    </r>
    <r>
      <rPr>
        <b/>
        <sz val="11"/>
        <color theme="1"/>
        <rFont val="Microsoft JhengHei"/>
        <family val="2"/>
        <charset val="136"/>
      </rPr>
      <t>追加</t>
    </r>
    <r>
      <rPr>
        <b/>
        <sz val="11"/>
        <color theme="1"/>
        <rFont val="LINE Seed Sans Regular"/>
      </rPr>
      <t>(EN)</t>
    </r>
    <rPh sb="0" eb="2">
      <t xml:space="preserve">コウシキアカウント </t>
    </rPh>
    <rPh sb="7" eb="9">
      <t xml:space="preserve">ツイカ </t>
    </rPh>
    <phoneticPr fontId="1"/>
  </si>
  <si>
    <r>
      <rPr>
        <b/>
        <sz val="11"/>
        <color theme="1"/>
        <rFont val="Microsoft JhengHei"/>
        <family val="2"/>
        <charset val="136"/>
      </rPr>
      <t>配信期間（</t>
    </r>
    <r>
      <rPr>
        <b/>
        <sz val="11"/>
        <color theme="1"/>
        <rFont val="LINE Seed Sans Regular"/>
      </rPr>
      <t>TW</t>
    </r>
    <r>
      <rPr>
        <b/>
        <sz val="11"/>
        <color theme="1"/>
        <rFont val="Microsoft JhengHei"/>
        <family val="2"/>
        <charset val="136"/>
      </rPr>
      <t>）</t>
    </r>
    <rPh sb="0" eb="2">
      <t xml:space="preserve">ハイシン </t>
    </rPh>
    <rPh sb="2" eb="4">
      <t xml:space="preserve">キカン </t>
    </rPh>
    <phoneticPr fontId="1"/>
  </si>
  <si>
    <r>
      <rPr>
        <b/>
        <sz val="11"/>
        <color theme="1"/>
        <rFont val="Microsoft JhengHei"/>
        <family val="2"/>
        <charset val="136"/>
      </rPr>
      <t>配信期間（</t>
    </r>
    <r>
      <rPr>
        <b/>
        <sz val="11"/>
        <color theme="1"/>
        <rFont val="LINE Seed Sans Regular"/>
      </rPr>
      <t>EN</t>
    </r>
    <r>
      <rPr>
        <b/>
        <sz val="11"/>
        <color theme="1"/>
        <rFont val="Microsoft JhengHei"/>
        <family val="2"/>
        <charset val="136"/>
      </rPr>
      <t>）</t>
    </r>
    <rPh sb="0" eb="2">
      <t xml:space="preserve">ハイシン </t>
    </rPh>
    <rPh sb="2" eb="4">
      <t xml:space="preserve">キカン </t>
    </rPh>
    <phoneticPr fontId="1"/>
  </si>
  <si>
    <r>
      <rPr>
        <b/>
        <sz val="11"/>
        <color theme="1"/>
        <rFont val="Microsoft JhengHei"/>
        <family val="2"/>
        <charset val="136"/>
      </rPr>
      <t>無</t>
    </r>
    <r>
      <rPr>
        <b/>
        <sz val="11"/>
        <color theme="1"/>
        <rFont val="游ゴシック"/>
        <family val="3"/>
        <charset val="128"/>
      </rPr>
      <t>条</t>
    </r>
    <r>
      <rPr>
        <b/>
        <sz val="11"/>
        <color theme="1"/>
        <rFont val="Microsoft JhengHei"/>
        <family val="2"/>
        <charset val="136"/>
      </rPr>
      <t>件（</t>
    </r>
    <r>
      <rPr>
        <b/>
        <sz val="11"/>
        <color theme="1"/>
        <rFont val="LINE Seed Sans Regular"/>
      </rPr>
      <t>TW</t>
    </r>
    <r>
      <rPr>
        <b/>
        <sz val="11"/>
        <color theme="1"/>
        <rFont val="Microsoft JhengHei"/>
        <family val="2"/>
        <charset val="136"/>
      </rPr>
      <t>）</t>
    </r>
    <rPh sb="0" eb="3">
      <t xml:space="preserve">ムジョウケン </t>
    </rPh>
    <phoneticPr fontId="1"/>
  </si>
  <si>
    <r>
      <rPr>
        <b/>
        <sz val="11"/>
        <color theme="1"/>
        <rFont val="Microsoft JhengHei"/>
        <family val="2"/>
        <charset val="136"/>
      </rPr>
      <t>無</t>
    </r>
    <r>
      <rPr>
        <b/>
        <sz val="11"/>
        <color theme="1"/>
        <rFont val="游ゴシック"/>
        <family val="3"/>
        <charset val="128"/>
      </rPr>
      <t>条</t>
    </r>
    <r>
      <rPr>
        <b/>
        <sz val="11"/>
        <color theme="1"/>
        <rFont val="Microsoft JhengHei"/>
        <family val="2"/>
        <charset val="136"/>
      </rPr>
      <t>件（</t>
    </r>
    <r>
      <rPr>
        <b/>
        <sz val="11"/>
        <color theme="1"/>
        <rFont val="LINE Seed Sans Regular"/>
      </rPr>
      <t>EN</t>
    </r>
    <r>
      <rPr>
        <b/>
        <sz val="11"/>
        <color theme="1"/>
        <rFont val="Microsoft JhengHei"/>
        <family val="2"/>
        <charset val="136"/>
      </rPr>
      <t>）</t>
    </r>
    <rPh sb="0" eb="3">
      <t xml:space="preserve">ムジョウケン </t>
    </rPh>
    <phoneticPr fontId="1"/>
  </si>
  <si>
    <r>
      <rPr>
        <b/>
        <sz val="11"/>
        <color theme="1"/>
        <rFont val="Microsoft JhengHei"/>
        <family val="2"/>
        <charset val="136"/>
      </rPr>
      <t>公式</t>
    </r>
    <r>
      <rPr>
        <b/>
        <sz val="11"/>
        <color theme="1"/>
        <rFont val="游ゴシック"/>
        <family val="3"/>
        <charset val="128"/>
      </rPr>
      <t>アカウント</t>
    </r>
    <r>
      <rPr>
        <b/>
        <sz val="11"/>
        <color theme="1"/>
        <rFont val="Microsoft JhengHei"/>
        <family val="2"/>
        <charset val="136"/>
      </rPr>
      <t>追加（</t>
    </r>
    <r>
      <rPr>
        <b/>
        <sz val="11"/>
        <color theme="1"/>
        <rFont val="LINE Seed Sans Regular"/>
      </rPr>
      <t>TW</t>
    </r>
    <r>
      <rPr>
        <b/>
        <sz val="11"/>
        <color theme="1"/>
        <rFont val="Microsoft JhengHei"/>
        <family val="2"/>
        <charset val="136"/>
      </rPr>
      <t>）</t>
    </r>
    <rPh sb="0" eb="2">
      <t xml:space="preserve">コウシキアカウント </t>
    </rPh>
    <rPh sb="7" eb="9">
      <t xml:space="preserve">ツイカ </t>
    </rPh>
    <phoneticPr fontId="1"/>
  </si>
  <si>
    <r>
      <rPr>
        <b/>
        <sz val="11"/>
        <color theme="1"/>
        <rFont val="Microsoft JhengHei"/>
        <family val="2"/>
        <charset val="136"/>
      </rPr>
      <t>公式</t>
    </r>
    <r>
      <rPr>
        <b/>
        <sz val="11"/>
        <color theme="1"/>
        <rFont val="游ゴシック"/>
        <family val="3"/>
        <charset val="128"/>
      </rPr>
      <t>アカウント</t>
    </r>
    <r>
      <rPr>
        <b/>
        <sz val="11"/>
        <color theme="1"/>
        <rFont val="Microsoft JhengHei"/>
        <family val="2"/>
        <charset val="136"/>
      </rPr>
      <t>追加（</t>
    </r>
    <r>
      <rPr>
        <b/>
        <sz val="11"/>
        <color theme="1"/>
        <rFont val="LINE Seed Sans Regular"/>
      </rPr>
      <t>EN</t>
    </r>
    <r>
      <rPr>
        <b/>
        <sz val="11"/>
        <color theme="1"/>
        <rFont val="Microsoft JhengHei"/>
        <family val="2"/>
        <charset val="136"/>
      </rPr>
      <t>）</t>
    </r>
    <rPh sb="0" eb="2">
      <t xml:space="preserve">コウシキアカウント </t>
    </rPh>
    <rPh sb="7" eb="9">
      <t xml:space="preserve">ツイカ </t>
    </rPh>
    <phoneticPr fontId="1"/>
  </si>
  <si>
    <r>
      <rPr>
        <b/>
        <sz val="11"/>
        <color theme="1"/>
        <rFont val="游ゴシック"/>
        <family val="3"/>
        <charset val="128"/>
      </rPr>
      <t>ミッション</t>
    </r>
    <r>
      <rPr>
        <b/>
        <sz val="11"/>
        <color theme="1"/>
        <rFont val="Microsoft JhengHei"/>
        <family val="2"/>
        <charset val="136"/>
      </rPr>
      <t>（</t>
    </r>
    <r>
      <rPr>
        <b/>
        <sz val="11"/>
        <color theme="1"/>
        <rFont val="LINE Seed Sans Regular"/>
      </rPr>
      <t>TW</t>
    </r>
    <r>
      <rPr>
        <b/>
        <sz val="11"/>
        <color theme="1"/>
        <rFont val="Microsoft JhengHei"/>
        <family val="2"/>
        <charset val="136"/>
      </rPr>
      <t>）</t>
    </r>
  </si>
  <si>
    <r>
      <rPr>
        <b/>
        <sz val="11"/>
        <color theme="1"/>
        <rFont val="游ゴシック"/>
        <family val="3"/>
        <charset val="128"/>
      </rPr>
      <t>ミッション</t>
    </r>
    <r>
      <rPr>
        <b/>
        <sz val="11"/>
        <color theme="1"/>
        <rFont val="Microsoft JhengHei"/>
        <family val="2"/>
        <charset val="136"/>
      </rPr>
      <t>（</t>
    </r>
    <r>
      <rPr>
        <b/>
        <sz val="11"/>
        <color theme="1"/>
        <rFont val="LINE Seed Sans Regular"/>
      </rPr>
      <t>EN</t>
    </r>
    <r>
      <rPr>
        <b/>
        <sz val="11"/>
        <color theme="1"/>
        <rFont val="Microsoft JhengHei"/>
        <family val="2"/>
        <charset val="136"/>
      </rPr>
      <t>）</t>
    </r>
    <phoneticPr fontId="1"/>
  </si>
  <si>
    <r>
      <t>CPD/</t>
    </r>
    <r>
      <rPr>
        <b/>
        <sz val="11"/>
        <color theme="1"/>
        <rFont val="Microsoft JhengHei"/>
        <family val="2"/>
        <charset val="136"/>
      </rPr>
      <t>無</t>
    </r>
    <r>
      <rPr>
        <b/>
        <sz val="11"/>
        <color theme="1"/>
        <rFont val="游ゴシック"/>
        <family val="3"/>
        <charset val="128"/>
      </rPr>
      <t>条</t>
    </r>
    <r>
      <rPr>
        <b/>
        <sz val="11"/>
        <color theme="1"/>
        <rFont val="Microsoft JhengHei"/>
        <family val="2"/>
        <charset val="136"/>
      </rPr>
      <t>件</t>
    </r>
    <r>
      <rPr>
        <b/>
        <sz val="11"/>
        <color theme="1"/>
        <rFont val="LINE Seed Sans Regular"/>
      </rPr>
      <t xml:space="preserve"> ( TW )</t>
    </r>
    <rPh sb="4" eb="7">
      <t xml:space="preserve">ムジョウケン </t>
    </rPh>
    <phoneticPr fontId="1"/>
  </si>
  <si>
    <r>
      <t>CPD/</t>
    </r>
    <r>
      <rPr>
        <b/>
        <sz val="11"/>
        <color theme="1"/>
        <rFont val="Microsoft JhengHei"/>
        <family val="2"/>
        <charset val="136"/>
      </rPr>
      <t>無</t>
    </r>
    <r>
      <rPr>
        <b/>
        <sz val="11"/>
        <color theme="1"/>
        <rFont val="游ゴシック"/>
        <family val="3"/>
        <charset val="128"/>
      </rPr>
      <t>条</t>
    </r>
    <r>
      <rPr>
        <b/>
        <sz val="11"/>
        <color theme="1"/>
        <rFont val="Microsoft JhengHei"/>
        <family val="2"/>
        <charset val="136"/>
      </rPr>
      <t>件</t>
    </r>
    <r>
      <rPr>
        <b/>
        <sz val="11"/>
        <color theme="1"/>
        <rFont val="LINE Seed Sans Regular"/>
      </rPr>
      <t xml:space="preserve"> ( EN )</t>
    </r>
    <rPh sb="4" eb="7">
      <t xml:space="preserve">ムジョウケン </t>
    </rPh>
    <phoneticPr fontId="1"/>
  </si>
  <si>
    <r>
      <t>CPD/</t>
    </r>
    <r>
      <rPr>
        <b/>
        <sz val="11"/>
        <color theme="1"/>
        <rFont val="Microsoft JhengHei"/>
        <family val="2"/>
        <charset val="136"/>
      </rPr>
      <t>公式</t>
    </r>
    <r>
      <rPr>
        <b/>
        <sz val="11"/>
        <color theme="1"/>
        <rFont val="游ゴシック"/>
        <family val="3"/>
        <charset val="128"/>
      </rPr>
      <t>アカウント</t>
    </r>
    <r>
      <rPr>
        <b/>
        <sz val="11"/>
        <color theme="1"/>
        <rFont val="Microsoft JhengHei"/>
        <family val="2"/>
        <charset val="136"/>
      </rPr>
      <t>追加</t>
    </r>
    <r>
      <rPr>
        <b/>
        <sz val="11"/>
        <color theme="1"/>
        <rFont val="LINE Seed Sans Regular"/>
      </rPr>
      <t xml:space="preserve"> ( TW )</t>
    </r>
    <rPh sb="4" eb="6">
      <t xml:space="preserve">コウシキ </t>
    </rPh>
    <rPh sb="11" eb="13">
      <t xml:space="preserve">ツイカ </t>
    </rPh>
    <phoneticPr fontId="1"/>
  </si>
  <si>
    <r>
      <t>CPD/</t>
    </r>
    <r>
      <rPr>
        <b/>
        <sz val="11"/>
        <color theme="1"/>
        <rFont val="Microsoft JhengHei"/>
        <family val="2"/>
        <charset val="136"/>
      </rPr>
      <t>公式</t>
    </r>
    <r>
      <rPr>
        <b/>
        <sz val="11"/>
        <color theme="1"/>
        <rFont val="游ゴシック"/>
        <family val="3"/>
        <charset val="128"/>
      </rPr>
      <t>アカウント</t>
    </r>
    <r>
      <rPr>
        <b/>
        <sz val="11"/>
        <color theme="1"/>
        <rFont val="Microsoft JhengHei"/>
        <family val="2"/>
        <charset val="136"/>
      </rPr>
      <t>追加</t>
    </r>
    <r>
      <rPr>
        <b/>
        <sz val="11"/>
        <color theme="1"/>
        <rFont val="LINE Seed Sans Regular"/>
      </rPr>
      <t xml:space="preserve"> ( EN )</t>
    </r>
    <rPh sb="4" eb="6">
      <t xml:space="preserve">コウシキアカウント </t>
    </rPh>
    <rPh sb="11" eb="13">
      <t xml:space="preserve">ツイカ </t>
    </rPh>
    <phoneticPr fontId="1"/>
  </si>
  <si>
    <r>
      <rPr>
        <b/>
        <sz val="11"/>
        <color theme="1"/>
        <rFont val="Microsoft JhengHei"/>
        <family val="2"/>
        <charset val="136"/>
      </rPr>
      <t>商品</t>
    </r>
    <r>
      <rPr>
        <b/>
        <sz val="11"/>
        <color theme="1"/>
        <rFont val="游ゴシック"/>
        <family val="3"/>
        <charset val="128"/>
      </rPr>
      <t>説</t>
    </r>
    <r>
      <rPr>
        <b/>
        <sz val="11"/>
        <color theme="1"/>
        <rFont val="Microsoft JhengHei"/>
        <family val="2"/>
        <charset val="136"/>
      </rPr>
      <t>明文</t>
    </r>
    <r>
      <rPr>
        <b/>
        <sz val="11"/>
        <color theme="1"/>
        <rFont val="游ゴシック"/>
        <family val="3"/>
        <charset val="128"/>
      </rPr>
      <t>プレビュー</t>
    </r>
    <r>
      <rPr>
        <b/>
        <sz val="11"/>
        <color theme="1"/>
        <rFont val="Microsoft JhengHei"/>
        <family val="2"/>
        <charset val="136"/>
      </rPr>
      <t>（</t>
    </r>
    <r>
      <rPr>
        <b/>
        <sz val="11"/>
        <color theme="1"/>
        <rFont val="LINE Seed Sans Regular"/>
      </rPr>
      <t>TW</t>
    </r>
    <r>
      <rPr>
        <b/>
        <sz val="11"/>
        <color theme="1"/>
        <rFont val="Microsoft JhengHei"/>
        <family val="2"/>
        <charset val="136"/>
      </rPr>
      <t>）</t>
    </r>
    <rPh sb="0" eb="5">
      <t xml:space="preserve">ショウヒンセツメイブン </t>
    </rPh>
    <phoneticPr fontId="1"/>
  </si>
  <si>
    <r>
      <rPr>
        <b/>
        <sz val="11"/>
        <color theme="1"/>
        <rFont val="Microsoft JhengHei"/>
        <family val="2"/>
        <charset val="136"/>
      </rPr>
      <t>商品</t>
    </r>
    <r>
      <rPr>
        <b/>
        <sz val="11"/>
        <color theme="1"/>
        <rFont val="游ゴシック"/>
        <family val="3"/>
        <charset val="128"/>
      </rPr>
      <t>説</t>
    </r>
    <r>
      <rPr>
        <b/>
        <sz val="11"/>
        <color theme="1"/>
        <rFont val="Microsoft JhengHei"/>
        <family val="2"/>
        <charset val="136"/>
      </rPr>
      <t>明文</t>
    </r>
    <r>
      <rPr>
        <b/>
        <sz val="11"/>
        <color theme="1"/>
        <rFont val="游ゴシック"/>
        <family val="3"/>
        <charset val="128"/>
      </rPr>
      <t>プレビュー</t>
    </r>
    <r>
      <rPr>
        <b/>
        <sz val="11"/>
        <color theme="1"/>
        <rFont val="Microsoft JhengHei"/>
        <family val="2"/>
        <charset val="136"/>
      </rPr>
      <t>（</t>
    </r>
    <r>
      <rPr>
        <b/>
        <sz val="11"/>
        <color theme="1"/>
        <rFont val="LINE Seed Sans Regular"/>
      </rPr>
      <t>EN</t>
    </r>
    <r>
      <rPr>
        <b/>
        <sz val="11"/>
        <color theme="1"/>
        <rFont val="Microsoft JhengHei"/>
        <family val="2"/>
        <charset val="136"/>
      </rPr>
      <t>）</t>
    </r>
    <rPh sb="0" eb="5">
      <t xml:space="preserve">ショウヒンセツメイブン </t>
    </rPh>
    <phoneticPr fontId="1"/>
  </si>
  <si>
    <r>
      <rPr>
        <b/>
        <sz val="11"/>
        <color theme="1"/>
        <rFont val="Microsoft JhengHei"/>
        <family val="2"/>
        <charset val="136"/>
      </rPr>
      <t>有</t>
    </r>
    <r>
      <rPr>
        <b/>
        <sz val="11"/>
        <color theme="1"/>
        <rFont val="游ゴシック"/>
        <family val="3"/>
        <charset val="128"/>
      </rPr>
      <t>効</t>
    </r>
    <r>
      <rPr>
        <b/>
        <sz val="11"/>
        <color theme="1"/>
        <rFont val="Microsoft JhengHei"/>
        <family val="2"/>
        <charset val="136"/>
      </rPr>
      <t>期間</t>
    </r>
    <phoneticPr fontId="1"/>
  </si>
  <si>
    <t>90days</t>
    <phoneticPr fontId="1"/>
  </si>
  <si>
    <t>180days</t>
    <phoneticPr fontId="1"/>
  </si>
  <si>
    <t>CPD Sticker</t>
    <phoneticPr fontId="1"/>
  </si>
  <si>
    <t>ON</t>
    <phoneticPr fontId="1"/>
  </si>
  <si>
    <t>OFF</t>
    <phoneticPr fontId="1"/>
  </si>
  <si>
    <r>
      <t xml:space="preserve">Sticke SHOP </t>
    </r>
    <r>
      <rPr>
        <b/>
        <sz val="11"/>
        <color theme="1"/>
        <rFont val="游ゴシック"/>
        <family val="3"/>
        <charset val="128"/>
      </rPr>
      <t>掲</t>
    </r>
    <r>
      <rPr>
        <b/>
        <sz val="11"/>
        <color theme="1"/>
        <rFont val="Microsoft JhengHei"/>
        <family val="2"/>
        <charset val="136"/>
      </rPr>
      <t>載</t>
    </r>
    <rPh sb="12" eb="14">
      <t xml:space="preserve">ケイサイ </t>
    </rPh>
    <phoneticPr fontId="1"/>
  </si>
  <si>
    <t>Female Targeting</t>
    <phoneticPr fontId="1"/>
  </si>
  <si>
    <t>Male targeting</t>
    <phoneticPr fontId="1"/>
  </si>
  <si>
    <t>Timeline/In-app photo edit display</t>
    <phoneticPr fontId="1"/>
  </si>
  <si>
    <t>OA manager / CRM</t>
    <phoneticPr fontId="1"/>
  </si>
  <si>
    <r>
      <rPr>
        <b/>
        <sz val="11"/>
        <color theme="1"/>
        <rFont val="Microsoft JhengHei"/>
        <family val="2"/>
        <charset val="136"/>
      </rPr>
      <t>配信期間（終了日）</t>
    </r>
    <rPh sb="0" eb="2">
      <t xml:space="preserve">ハイシン </t>
    </rPh>
    <rPh sb="2" eb="4">
      <t xml:space="preserve">キカン </t>
    </rPh>
    <rPh sb="5" eb="7">
      <t xml:space="preserve">シュウリョウ </t>
    </rPh>
    <rPh sb="7" eb="8">
      <t xml:space="preserve">ヒ </t>
    </rPh>
    <phoneticPr fontId="1"/>
  </si>
  <si>
    <r>
      <t xml:space="preserve">CPD = </t>
    </r>
    <r>
      <rPr>
        <b/>
        <sz val="12"/>
        <color rgb="FFFF0000"/>
        <rFont val="Microsoft JhengHei"/>
        <family val="2"/>
        <charset val="136"/>
      </rPr>
      <t>開始日＋</t>
    </r>
    <r>
      <rPr>
        <b/>
        <sz val="12"/>
        <color rgb="FFFF0000"/>
        <rFont val="LINE Seed Sans Regular"/>
      </rPr>
      <t>14</t>
    </r>
    <r>
      <rPr>
        <b/>
        <sz val="12"/>
        <color rgb="FFFF0000"/>
        <rFont val="Microsoft JhengHei"/>
        <family val="2"/>
        <charset val="136"/>
      </rPr>
      <t>日</t>
    </r>
    <r>
      <rPr>
        <b/>
        <sz val="12"/>
        <color rgb="FFFF0000"/>
        <rFont val="LINE Seed Sans Regular"/>
      </rPr>
      <t xml:space="preserve"> / MISSION = </t>
    </r>
    <r>
      <rPr>
        <b/>
        <sz val="12"/>
        <color rgb="FFFF0000"/>
        <rFont val="Microsoft JhengHei"/>
        <family val="2"/>
        <charset val="136"/>
      </rPr>
      <t>開始日＋</t>
    </r>
    <r>
      <rPr>
        <b/>
        <sz val="12"/>
        <color rgb="FFFF0000"/>
        <rFont val="LINE Seed Sans Regular"/>
      </rPr>
      <t>90</t>
    </r>
    <r>
      <rPr>
        <b/>
        <sz val="12"/>
        <color rgb="FFFF0000"/>
        <rFont val="Microsoft JhengHei"/>
        <family val="2"/>
        <charset val="136"/>
      </rPr>
      <t>日</t>
    </r>
    <r>
      <rPr>
        <b/>
        <sz val="12"/>
        <color rgb="FFFF0000"/>
        <rFont val="LINE Seed Sans Regular"/>
      </rPr>
      <t xml:space="preserve"> / </t>
    </r>
    <r>
      <rPr>
        <b/>
        <sz val="12"/>
        <color rgb="FFFF0000"/>
        <rFont val="LINE Seed Sans Regular"/>
        <family val="3"/>
      </rPr>
      <t>その</t>
    </r>
    <r>
      <rPr>
        <b/>
        <sz val="12"/>
        <color rgb="FFFF0000"/>
        <rFont val="Microsoft JhengHei"/>
        <family val="2"/>
        <charset val="136"/>
      </rPr>
      <t>他全</t>
    </r>
    <r>
      <rPr>
        <b/>
        <sz val="12"/>
        <color rgb="FFFF0000"/>
        <rFont val="LINE Seed Sans Regular"/>
        <family val="3"/>
      </rPr>
      <t>て</t>
    </r>
    <r>
      <rPr>
        <b/>
        <sz val="12"/>
        <color rgb="FFFF0000"/>
        <rFont val="LINE Seed Sans Regular"/>
      </rPr>
      <t xml:space="preserve"> = </t>
    </r>
    <r>
      <rPr>
        <b/>
        <sz val="12"/>
        <color rgb="FFFF0000"/>
        <rFont val="Microsoft JhengHei"/>
        <family val="2"/>
        <charset val="136"/>
      </rPr>
      <t>開始日＋</t>
    </r>
    <r>
      <rPr>
        <b/>
        <sz val="12"/>
        <color rgb="FFFF0000"/>
        <rFont val="LINE Seed Sans Regular"/>
      </rPr>
      <t>30</t>
    </r>
    <r>
      <rPr>
        <b/>
        <sz val="12"/>
        <color rgb="FFFF0000"/>
        <rFont val="Microsoft JhengHei"/>
        <family val="2"/>
        <charset val="136"/>
      </rPr>
      <t>日</t>
    </r>
    <rPh sb="6" eb="9">
      <t xml:space="preserve">カイシヒ </t>
    </rPh>
    <rPh sb="12" eb="13">
      <t xml:space="preserve">ニチ </t>
    </rPh>
    <rPh sb="26" eb="29">
      <t xml:space="preserve">カイシビ </t>
    </rPh>
    <rPh sb="32" eb="33">
      <t xml:space="preserve">ニチ </t>
    </rPh>
    <rPh sb="39" eb="40">
      <t xml:space="preserve">スベテ </t>
    </rPh>
    <rPh sb="44" eb="47">
      <t xml:space="preserve">カイシヒ </t>
    </rPh>
    <phoneticPr fontId="1"/>
  </si>
  <si>
    <r>
      <rPr>
        <b/>
        <sz val="12"/>
        <color theme="1"/>
        <rFont val="Microsoft JhengHei"/>
        <family val="2"/>
        <charset val="136"/>
      </rPr>
      <t>選</t>
    </r>
    <r>
      <rPr>
        <b/>
        <sz val="12"/>
        <color theme="1"/>
        <rFont val="游ゴシック"/>
        <family val="3"/>
        <charset val="128"/>
      </rPr>
      <t>択</t>
    </r>
    <r>
      <rPr>
        <b/>
        <sz val="12"/>
        <color theme="1"/>
        <rFont val="Microsoft JhengHei"/>
        <family val="2"/>
        <charset val="136"/>
      </rPr>
      <t>結果</t>
    </r>
    <rPh sb="0" eb="2">
      <t xml:space="preserve">センタク </t>
    </rPh>
    <rPh sb="2" eb="4">
      <t xml:space="preserve">ケッカ </t>
    </rPh>
    <phoneticPr fontId="1"/>
  </si>
  <si>
    <r>
      <rPr>
        <b/>
        <sz val="12"/>
        <color theme="1"/>
        <rFont val="游ゴシック"/>
        <family val="3"/>
        <charset val="128"/>
      </rPr>
      <t>ダウンロード条</t>
    </r>
    <r>
      <rPr>
        <b/>
        <sz val="12"/>
        <color theme="1"/>
        <rFont val="Microsoft JhengHei"/>
        <family val="2"/>
        <charset val="136"/>
      </rPr>
      <t>件</t>
    </r>
    <rPh sb="6" eb="8">
      <t xml:space="preserve">ジョウケン </t>
    </rPh>
    <phoneticPr fontId="1"/>
  </si>
  <si>
    <t>NOT_EVENT</t>
  </si>
  <si>
    <t>BUDDY</t>
  </si>
  <si>
    <r>
      <rPr>
        <b/>
        <sz val="12"/>
        <color theme="1"/>
        <rFont val="Microsoft JhengHei"/>
        <family val="2"/>
        <charset val="136"/>
      </rPr>
      <t>有</t>
    </r>
    <r>
      <rPr>
        <b/>
        <sz val="12"/>
        <color theme="1"/>
        <rFont val="游ゴシック"/>
        <family val="3"/>
        <charset val="128"/>
      </rPr>
      <t>効</t>
    </r>
    <r>
      <rPr>
        <b/>
        <sz val="12"/>
        <color theme="1"/>
        <rFont val="Microsoft JhengHei"/>
        <family val="2"/>
        <charset val="136"/>
      </rPr>
      <t>期間</t>
    </r>
    <phoneticPr fontId="1"/>
  </si>
  <si>
    <t>180days</t>
  </si>
  <si>
    <t>true</t>
    <phoneticPr fontId="1"/>
  </si>
  <si>
    <t>false</t>
    <phoneticPr fontId="1"/>
  </si>
  <si>
    <r>
      <t xml:space="preserve">Sticke SHOP </t>
    </r>
    <r>
      <rPr>
        <b/>
        <sz val="12"/>
        <color theme="1"/>
        <rFont val="游ゴシック"/>
        <family val="3"/>
        <charset val="128"/>
      </rPr>
      <t>掲</t>
    </r>
    <r>
      <rPr>
        <b/>
        <sz val="12"/>
        <color theme="1"/>
        <rFont val="Microsoft JhengHei"/>
        <family val="2"/>
        <charset val="136"/>
      </rPr>
      <t>載</t>
    </r>
    <phoneticPr fontId="1"/>
  </si>
  <si>
    <t>FEMALE</t>
  </si>
  <si>
    <t>MALE</t>
  </si>
  <si>
    <t>OA manager / CRM</t>
  </si>
  <si>
    <t>BASIC_INFO</t>
  </si>
  <si>
    <t>FREE</t>
    <phoneticPr fontId="1"/>
  </si>
  <si>
    <t>TW</t>
    <phoneticPr fontId="1"/>
  </si>
  <si>
    <t>ZH_HANT</t>
    <phoneticPr fontId="1"/>
  </si>
  <si>
    <r>
      <t>*SS AGP</t>
    </r>
    <r>
      <rPr>
        <sz val="12"/>
        <color rgb="FFFF0000"/>
        <rFont val="微軟正黑體"/>
        <family val="2"/>
        <charset val="136"/>
      </rPr>
      <t>上架表僅</t>
    </r>
    <r>
      <rPr>
        <sz val="12"/>
        <color rgb="FFFF0000"/>
        <rFont val="LINE Seed Sans Regular"/>
      </rPr>
      <t>Pay-per-use Sticker</t>
    </r>
    <r>
      <rPr>
        <sz val="12"/>
        <color rgb="FFFF0000"/>
        <rFont val="微軟正黑體"/>
        <family val="2"/>
        <charset val="136"/>
      </rPr>
      <t>需填寫</t>
    </r>
  </si>
  <si>
    <r>
      <t>SS AGP</t>
    </r>
    <r>
      <rPr>
        <sz val="11"/>
        <color theme="0"/>
        <rFont val="微軟正黑體"/>
        <family val="2"/>
        <charset val="136"/>
      </rPr>
      <t>上架表</t>
    </r>
    <phoneticPr fontId="47" type="noConversion"/>
  </si>
  <si>
    <r>
      <rPr>
        <sz val="11"/>
        <color rgb="FF000000"/>
        <rFont val="微軟正黑體"/>
        <family val="2"/>
        <charset val="136"/>
      </rPr>
      <t>基本</t>
    </r>
    <r>
      <rPr>
        <sz val="11"/>
        <color rgb="FF000000"/>
        <rFont val="LINE Seed Sans Regular"/>
      </rPr>
      <t>ID(</t>
    </r>
    <r>
      <rPr>
        <sz val="11"/>
        <color rgb="FF000000"/>
        <rFont val="微軟正黑體"/>
        <family val="2"/>
        <charset val="136"/>
      </rPr>
      <t>非專屬</t>
    </r>
    <r>
      <rPr>
        <sz val="11"/>
        <color rgb="FF000000"/>
        <rFont val="LINE Seed Sans Regular"/>
      </rPr>
      <t>ID)</t>
    </r>
    <phoneticPr fontId="47" type="noConversion"/>
  </si>
  <si>
    <r>
      <rPr>
        <sz val="11"/>
        <color rgb="FF000000"/>
        <rFont val="微軟正黑體"/>
        <family val="2"/>
        <charset val="136"/>
      </rPr>
      <t>廣告主名稱</t>
    </r>
    <phoneticPr fontId="47" type="noConversion"/>
  </si>
  <si>
    <r>
      <rPr>
        <sz val="11"/>
        <color rgb="FF000000"/>
        <rFont val="微軟正黑體"/>
        <family val="2"/>
        <charset val="136"/>
      </rPr>
      <t>單價</t>
    </r>
    <phoneticPr fontId="47" type="noConversion"/>
  </si>
  <si>
    <r>
      <rPr>
        <sz val="11"/>
        <color rgb="FF000000"/>
        <rFont val="微軟正黑體"/>
        <family val="2"/>
        <charset val="136"/>
      </rPr>
      <t>門檻數</t>
    </r>
    <phoneticPr fontId="47" type="noConversion"/>
  </si>
  <si>
    <r>
      <rPr>
        <sz val="11"/>
        <color rgb="FF000000"/>
        <rFont val="微軟正黑體"/>
        <family val="2"/>
        <charset val="136"/>
      </rPr>
      <t>下載封頂數</t>
    </r>
    <phoneticPr fontId="47" type="noConversion"/>
  </si>
  <si>
    <r>
      <rPr>
        <sz val="11"/>
        <color rgb="FF000000"/>
        <rFont val="微軟正黑體"/>
        <family val="2"/>
        <charset val="136"/>
      </rPr>
      <t>請款對象</t>
    </r>
    <phoneticPr fontId="47" type="noConversion"/>
  </si>
  <si>
    <t>請填以下</t>
    <phoneticPr fontId="47" type="noConversion"/>
  </si>
  <si>
    <t>NEON Contact Code</t>
    <phoneticPr fontId="47" type="noConversion"/>
  </si>
  <si>
    <r>
      <t>Billing Account ID(BA</t>
    </r>
    <r>
      <rPr>
        <sz val="11"/>
        <color rgb="FF000000"/>
        <rFont val="微軟正黑體"/>
        <family val="2"/>
        <charset val="136"/>
      </rPr>
      <t>號碼</t>
    </r>
    <r>
      <rPr>
        <sz val="11"/>
        <color rgb="FF000000"/>
        <rFont val="LINE Seed Sans Regular"/>
      </rPr>
      <t>)</t>
    </r>
    <phoneticPr fontId="47" type="noConversion"/>
  </si>
  <si>
    <t>NO CONDITION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</si>
</sst>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m\ mm\,\ yyyy"/>
    <numFmt numFmtId="177" formatCode="yyyy/m/d;@"/>
  </numFmts>
  <fonts count="56">
    <font>
      <sz val="12"/>
      <color theme="1"/>
      <name val="新細明體"/>
      <family val="2"/>
      <charset val="128"/>
      <scheme val="minor"/>
    </font>
    <font>
      <sz val="6"/>
      <name val="新細明體"/>
      <family val="2"/>
      <charset val="128"/>
      <scheme val="minor"/>
    </font>
    <font>
      <sz val="11"/>
      <name val="ＭＳ Ｐゴシック"/>
      <family val="2"/>
      <charset val="128"/>
    </font>
    <font>
      <sz val="6"/>
      <name val="ＭＳ Ｐゴシック"/>
      <family val="2"/>
      <charset val="128"/>
    </font>
    <font>
      <u/>
      <sz val="12"/>
      <color theme="10"/>
      <name val="新細明體"/>
      <family val="2"/>
      <charset val="128"/>
      <scheme val="minor"/>
    </font>
    <font>
      <b/>
      <sz val="12"/>
      <color theme="0" tint="-0.499984740745262"/>
      <name val="游ゴシック"/>
      <family val="3"/>
      <charset val="128"/>
    </font>
    <font>
      <b/>
      <sz val="11"/>
      <name val="游ゴシック Regular"/>
      <charset val="128"/>
    </font>
    <font>
      <b/>
      <sz val="14"/>
      <color theme="1"/>
      <name val="游ゴシック Regular"/>
      <charset val="128"/>
    </font>
    <font>
      <b/>
      <sz val="12"/>
      <color theme="1"/>
      <name val="游ゴシック Regular"/>
      <charset val="128"/>
    </font>
    <font>
      <b/>
      <sz val="12"/>
      <color theme="0" tint="-0.499984740745262"/>
      <name val="游ゴシック Regular"/>
      <charset val="128"/>
    </font>
    <font>
      <b/>
      <sz val="12"/>
      <color rgb="FFFF0000"/>
      <name val="游ゴシック Regular"/>
      <charset val="128"/>
    </font>
    <font>
      <b/>
      <sz val="14"/>
      <name val="游ゴシック Regular"/>
      <charset val="128"/>
    </font>
    <font>
      <b/>
      <sz val="12"/>
      <color theme="1"/>
      <name val="Microsoft JhengHei"/>
      <family val="2"/>
      <charset val="136"/>
    </font>
    <font>
      <b/>
      <sz val="12"/>
      <color rgb="FFFF0000"/>
      <name val="Microsoft JhengHei"/>
      <family val="2"/>
      <charset val="136"/>
    </font>
    <font>
      <b/>
      <sz val="11"/>
      <color theme="1"/>
      <name val="Microsoft JhengHei"/>
      <family val="2"/>
      <charset val="136"/>
    </font>
    <font>
      <b/>
      <sz val="11"/>
      <color theme="0" tint="-0.499984740745262"/>
      <name val="Microsoft JhengHei"/>
      <family val="2"/>
      <charset val="136"/>
    </font>
    <font>
      <b/>
      <sz val="11"/>
      <color rgb="FF808080"/>
      <name val="Microsoft JhengHei"/>
      <family val="2"/>
      <charset val="136"/>
    </font>
    <font>
      <b/>
      <sz val="11"/>
      <color rgb="FFFF0000"/>
      <name val="Microsoft JhengHei"/>
      <family val="2"/>
      <charset val="136"/>
    </font>
    <font>
      <b/>
      <sz val="12"/>
      <color theme="1"/>
      <name val="游ゴシック"/>
      <family val="3"/>
      <charset val="128"/>
    </font>
    <font>
      <b/>
      <sz val="11"/>
      <color theme="1"/>
      <name val="游ゴシック"/>
      <family val="3"/>
      <charset val="128"/>
    </font>
    <font>
      <b/>
      <sz val="22"/>
      <color theme="0"/>
      <name val="LINE Seed Sans Regular"/>
    </font>
    <font>
      <sz val="12"/>
      <color theme="1"/>
      <name val="LINE Seed Sans Regular"/>
    </font>
    <font>
      <b/>
      <sz val="12"/>
      <color theme="0" tint="-0.499984740745262"/>
      <name val="LINE Seed Sans Regular"/>
    </font>
    <font>
      <b/>
      <sz val="22"/>
      <color theme="1"/>
      <name val="LINE Seed Sans Regular"/>
    </font>
    <font>
      <b/>
      <sz val="12"/>
      <color theme="1"/>
      <name val="LINE Seed Sans Regular"/>
    </font>
    <font>
      <b/>
      <sz val="12"/>
      <color rgb="FFFF0000"/>
      <name val="LINE Seed Sans Regular"/>
    </font>
    <font>
      <b/>
      <sz val="11"/>
      <color theme="1"/>
      <name val="LINE Seed Sans Regular"/>
    </font>
    <font>
      <b/>
      <sz val="11"/>
      <color theme="0" tint="-0.499984740745262"/>
      <name val="LINE Seed Sans Regular"/>
    </font>
    <font>
      <b/>
      <sz val="12"/>
      <color theme="1" tint="0.499984740745262"/>
      <name val="LINE Seed Sans Regular"/>
    </font>
    <font>
      <b/>
      <sz val="11"/>
      <color rgb="FF808080"/>
      <name val="LINE Seed Sans Regular"/>
    </font>
    <font>
      <b/>
      <sz val="11"/>
      <color rgb="FFFF0000"/>
      <name val="LINE Seed Sans Regular"/>
    </font>
    <font>
      <b/>
      <u/>
      <sz val="11"/>
      <color theme="10"/>
      <name val="LINE Seed Sans Regular"/>
    </font>
    <font>
      <b/>
      <sz val="10"/>
      <color theme="1"/>
      <name val="LINE Seed Sans Regular"/>
    </font>
    <font>
      <u/>
      <sz val="12"/>
      <color theme="10"/>
      <name val="LINE Seed Sans Regular"/>
    </font>
    <font>
      <b/>
      <sz val="14"/>
      <color theme="1"/>
      <name val="Microsoft JhengHei"/>
      <family val="2"/>
      <charset val="136"/>
    </font>
    <font>
      <b/>
      <sz val="14"/>
      <name val="Microsoft JhengHei"/>
      <family val="2"/>
      <charset val="136"/>
    </font>
    <font>
      <b/>
      <sz val="11"/>
      <name val="LINE Seed Sans Regular"/>
    </font>
    <font>
      <b/>
      <sz val="14"/>
      <color theme="1"/>
      <name val="LINE Seed Sans Regular"/>
    </font>
    <font>
      <b/>
      <sz val="20"/>
      <color theme="1"/>
      <name val="LINE Seed Sans Regular"/>
    </font>
    <font>
      <b/>
      <sz val="16"/>
      <color theme="1"/>
      <name val="LINE Seed Sans Regular"/>
    </font>
    <font>
      <b/>
      <sz val="12"/>
      <color theme="3" tint="0.39997558519241921"/>
      <name val="LINE Seed Sans Regular"/>
    </font>
    <font>
      <b/>
      <sz val="18"/>
      <color theme="1"/>
      <name val="LINE Seed Sans Regular"/>
    </font>
    <font>
      <b/>
      <sz val="14"/>
      <name val="LINE Seed Sans Regular"/>
    </font>
    <font>
      <sz val="12"/>
      <color theme="1"/>
      <name val="新細明體"/>
      <family val="2"/>
      <charset val="128"/>
      <scheme val="minor"/>
    </font>
    <font>
      <b/>
      <sz val="12"/>
      <color rgb="FFFF0000"/>
      <name val="LINE Seed Sans Regular"/>
      <family val="3"/>
    </font>
    <font>
      <b/>
      <sz val="11"/>
      <color theme="1"/>
      <name val="LINE Seed Sans"/>
      <family val="2"/>
    </font>
    <font>
      <b/>
      <sz val="11"/>
      <color rgb="FF000000"/>
      <name val="LINE Seed Sans"/>
      <family val="2"/>
    </font>
    <font>
      <sz val="9"/>
      <name val="Wawati TC"/>
      <family val="3"/>
      <charset val="136"/>
    </font>
    <font>
      <sz val="11"/>
      <color theme="0"/>
      <name val="微軟正黑體"/>
      <family val="2"/>
      <charset val="136"/>
    </font>
    <font>
      <sz val="11"/>
      <color theme="1"/>
      <name val="新細明體"/>
      <family val="2"/>
      <charset val="128"/>
      <scheme val="minor"/>
    </font>
    <font>
      <sz val="11"/>
      <color rgb="FF000000"/>
      <name val="微軟正黑體"/>
      <family val="2"/>
      <charset val="136"/>
    </font>
    <font>
      <sz val="12"/>
      <color rgb="FFFF0000"/>
      <name val="微軟正黑體"/>
      <family val="2"/>
      <charset val="136"/>
    </font>
    <font>
      <sz val="12"/>
      <color rgb="FFFF0000"/>
      <name val="LINE Seed Sans Regular"/>
    </font>
    <font>
      <sz val="11"/>
      <color theme="0"/>
      <name val="LINE Seed Sans Regular"/>
    </font>
    <font>
      <sz val="11"/>
      <color rgb="FF000000"/>
      <name val="LINE Seed Sans Regular"/>
    </font>
    <font>
      <b/>
      <sz val="11"/>
      <color rgb="FFFF0000"/>
      <name val="LINE Seed Sans"/>
      <family val="2"/>
    </font>
  </fonts>
  <fills count="22">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3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FF"/>
        <bgColor indexed="64"/>
      </patternFill>
    </fill>
    <fill>
      <patternFill patternType="solid">
        <fgColor rgb="FFF2F2F2"/>
        <bgColor indexed="64"/>
      </patternFill>
    </fill>
    <fill>
      <patternFill patternType="solid">
        <fgColor theme="2"/>
        <bgColor indexed="64"/>
      </patternFill>
    </fill>
    <fill>
      <patternFill patternType="solid">
        <fgColor theme="4" tint="0.79998168889431442"/>
        <bgColor indexed="64"/>
      </patternFill>
    </fill>
    <fill>
      <patternFill patternType="solid">
        <fgColor rgb="FF00B05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2F2F2"/>
        <bgColor rgb="FF000000"/>
      </patternFill>
    </fill>
    <fill>
      <patternFill patternType="solid">
        <fgColor rgb="FFFFFFFF"/>
        <bgColor rgb="FF000000"/>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0.249977111117893"/>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diagonal/>
    </border>
    <border>
      <left style="thin">
        <color theme="1"/>
      </left>
      <right style="thin">
        <color theme="1"/>
      </right>
      <top/>
      <bottom/>
      <diagonal/>
    </border>
    <border>
      <left style="thin">
        <color auto="1"/>
      </left>
      <right style="thin">
        <color theme="1"/>
      </right>
      <top style="thin">
        <color auto="1"/>
      </top>
      <bottom/>
      <diagonal/>
    </border>
    <border>
      <left style="thin">
        <color auto="1"/>
      </left>
      <right style="thin">
        <color theme="1"/>
      </right>
      <top/>
      <bottom/>
      <diagonal/>
    </border>
    <border>
      <left style="thin">
        <color auto="1"/>
      </left>
      <right style="thin">
        <color theme="1"/>
      </right>
      <top/>
      <bottom style="thin">
        <color auto="1"/>
      </bottom>
      <diagonal/>
    </border>
    <border>
      <left style="thick">
        <color theme="1"/>
      </left>
      <right/>
      <top style="thick">
        <color theme="1"/>
      </top>
      <bottom style="thick">
        <color theme="1"/>
      </bottom>
      <diagonal/>
    </border>
    <border>
      <left/>
      <right style="thick">
        <color theme="1"/>
      </right>
      <top style="thick">
        <color theme="1"/>
      </top>
      <bottom style="thick">
        <color theme="1"/>
      </bottom>
      <diagonal/>
    </border>
    <border>
      <left style="thick">
        <color theme="1"/>
      </left>
      <right style="thick">
        <color theme="1"/>
      </right>
      <top style="thick">
        <color theme="1"/>
      </top>
      <bottom style="thin">
        <color theme="1"/>
      </bottom>
      <diagonal/>
    </border>
    <border>
      <left style="thick">
        <color theme="1"/>
      </left>
      <right style="thick">
        <color theme="1"/>
      </right>
      <top style="thin">
        <color theme="1"/>
      </top>
      <bottom style="thin">
        <color theme="1"/>
      </bottom>
      <diagonal/>
    </border>
    <border>
      <left style="thick">
        <color theme="1"/>
      </left>
      <right style="thick">
        <color theme="1"/>
      </right>
      <top style="thin">
        <color theme="1"/>
      </top>
      <bottom style="thick">
        <color theme="1"/>
      </bottom>
      <diagonal/>
    </border>
    <border>
      <left style="thin">
        <color rgb="FF808080"/>
      </left>
      <right/>
      <top style="thin">
        <color rgb="FF808080"/>
      </top>
      <bottom style="thin">
        <color rgb="FF808080"/>
      </bottom>
      <diagonal/>
    </border>
    <border>
      <left/>
      <right/>
      <top style="thin">
        <color rgb="FF808080"/>
      </top>
      <bottom style="thin">
        <color rgb="FF808080"/>
      </bottom>
      <diagonal/>
    </border>
    <border>
      <left/>
      <right/>
      <top style="thin">
        <color rgb="FF808080"/>
      </top>
      <bottom/>
      <diagonal/>
    </border>
    <border>
      <left style="thin">
        <color rgb="FF808080"/>
      </left>
      <right/>
      <top style="thin">
        <color rgb="FF80808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theme="1"/>
      </left>
      <right/>
      <top style="thin">
        <color rgb="FF000000"/>
      </top>
      <bottom/>
      <diagonal/>
    </border>
    <border>
      <left style="thin">
        <color theme="1"/>
      </left>
      <right/>
      <top/>
      <bottom style="thin">
        <color rgb="FF000000"/>
      </bottom>
      <diagonal/>
    </border>
    <border>
      <left style="thin">
        <color auto="1"/>
      </left>
      <right style="thin">
        <color theme="1"/>
      </right>
      <top style="thin">
        <color auto="1"/>
      </top>
      <bottom style="thin">
        <color indexed="64"/>
      </bottom>
      <diagonal/>
    </border>
  </borders>
  <cellStyleXfs count="6">
    <xf numFmtId="0" fontId="0" fillId="0" borderId="0">
      <alignment vertical="center"/>
    </xf>
    <xf numFmtId="0" fontId="2" fillId="0" borderId="0">
      <alignment vertical="center"/>
    </xf>
    <xf numFmtId="0" fontId="4" fillId="0" borderId="0" applyNumberFormat="0" applyFill="0" applyBorder="0" applyAlignment="0" applyProtection="0">
      <alignment vertical="center"/>
    </xf>
    <xf numFmtId="0" fontId="2" fillId="0" borderId="0">
      <alignment vertical="center"/>
    </xf>
    <xf numFmtId="38" fontId="43" fillId="0" borderId="0" applyFont="0" applyFill="0" applyBorder="0" applyAlignment="0" applyProtection="0">
      <alignment vertical="center"/>
    </xf>
    <xf numFmtId="40" fontId="43" fillId="0" borderId="0" applyFont="0" applyFill="0" applyBorder="0" applyAlignment="0" applyProtection="0">
      <alignment vertical="center"/>
    </xf>
  </cellStyleXfs>
  <cellXfs count="233">
    <xf numFmtId="0" fontId="0" fillId="0" borderId="0" xfId="0">
      <alignment vertical="center"/>
    </xf>
    <xf numFmtId="0" fontId="21" fillId="0" borderId="0" xfId="0" applyFont="1" applyAlignment="1">
      <alignment horizontal="center" vertical="center"/>
    </xf>
    <xf numFmtId="0" fontId="21" fillId="0" borderId="0" xfId="0" applyFont="1">
      <alignment vertical="center"/>
    </xf>
    <xf numFmtId="0" fontId="23" fillId="3" borderId="1" xfId="0" applyFont="1" applyFill="1" applyBorder="1">
      <alignment vertical="center"/>
    </xf>
    <xf numFmtId="0" fontId="24" fillId="3" borderId="1" xfId="0" applyFont="1" applyFill="1" applyBorder="1" applyAlignment="1">
      <alignment horizontal="center" vertical="center"/>
    </xf>
    <xf numFmtId="0" fontId="21" fillId="0" borderId="0" xfId="0" applyFont="1" applyAlignment="1">
      <alignment horizontal="left" vertical="center" wrapText="1"/>
    </xf>
    <xf numFmtId="0" fontId="25" fillId="0" borderId="1" xfId="0" applyFont="1" applyBorder="1" applyAlignment="1">
      <alignment horizontal="center" vertical="center"/>
    </xf>
    <xf numFmtId="0" fontId="26" fillId="0" borderId="1" xfId="0" applyFont="1" applyBorder="1" applyAlignment="1">
      <alignment horizontal="center" vertical="center"/>
    </xf>
    <xf numFmtId="0" fontId="22" fillId="0" borderId="1" xfId="0" applyFont="1" applyBorder="1" applyAlignment="1">
      <alignment horizontal="center" vertical="center"/>
    </xf>
    <xf numFmtId="0" fontId="22" fillId="0" borderId="6" xfId="0" applyFont="1" applyBorder="1" applyAlignment="1">
      <alignment horizontal="center" vertical="center"/>
    </xf>
    <xf numFmtId="0" fontId="24" fillId="0" borderId="1" xfId="0" applyFont="1" applyBorder="1" applyAlignment="1">
      <alignment horizontal="center" vertical="center" wrapText="1"/>
    </xf>
    <xf numFmtId="0" fontId="22" fillId="0" borderId="9" xfId="0" applyFont="1" applyBorder="1" applyAlignment="1">
      <alignment horizontal="center" vertical="center"/>
    </xf>
    <xf numFmtId="0" fontId="22" fillId="0" borderId="2" xfId="0" applyFont="1" applyBorder="1" applyAlignment="1">
      <alignment horizontal="center" vertical="center"/>
    </xf>
    <xf numFmtId="0" fontId="24" fillId="0" borderId="22" xfId="0" applyFont="1" applyBorder="1" applyAlignment="1">
      <alignment horizontal="center" vertical="center"/>
    </xf>
    <xf numFmtId="0" fontId="25" fillId="0" borderId="22" xfId="0" applyFont="1" applyBorder="1" applyAlignment="1">
      <alignment horizontal="center" vertical="center"/>
    </xf>
    <xf numFmtId="0" fontId="22" fillId="0" borderId="22" xfId="0" applyFont="1" applyBorder="1" applyAlignment="1">
      <alignment horizontal="center" vertical="center"/>
    </xf>
    <xf numFmtId="0" fontId="26" fillId="0" borderId="22" xfId="0" applyFont="1" applyBorder="1" applyAlignment="1">
      <alignment horizontal="center" vertical="center"/>
    </xf>
    <xf numFmtId="0" fontId="24" fillId="0" borderId="22" xfId="0" applyFont="1" applyBorder="1" applyAlignment="1">
      <alignment horizontal="center" vertical="center" shrinkToFit="1"/>
    </xf>
    <xf numFmtId="0" fontId="24" fillId="0" borderId="6" xfId="0" applyFont="1" applyBorder="1" applyAlignment="1">
      <alignment horizontal="center" vertical="center"/>
    </xf>
    <xf numFmtId="0" fontId="24" fillId="0" borderId="22" xfId="0" applyFont="1" applyBorder="1">
      <alignment vertical="center"/>
    </xf>
    <xf numFmtId="0" fontId="24" fillId="0" borderId="22" xfId="0" quotePrefix="1" applyFont="1" applyBorder="1" applyAlignment="1">
      <alignment horizontal="center" vertical="center"/>
    </xf>
    <xf numFmtId="0" fontId="24" fillId="0" borderId="22" xfId="0" applyFont="1" applyBorder="1" applyAlignment="1">
      <alignment horizontal="right" vertical="center"/>
    </xf>
    <xf numFmtId="0" fontId="24" fillId="0" borderId="12" xfId="0" applyFont="1" applyBorder="1" applyAlignment="1">
      <alignment horizontal="center" vertical="center"/>
    </xf>
    <xf numFmtId="0" fontId="24" fillId="0" borderId="1" xfId="0" applyFont="1" applyBorder="1">
      <alignment vertical="center"/>
    </xf>
    <xf numFmtId="0" fontId="24" fillId="0" borderId="0" xfId="0" applyFont="1" applyAlignment="1">
      <alignment horizontal="right" vertical="center"/>
    </xf>
    <xf numFmtId="0" fontId="21" fillId="0" borderId="0" xfId="0" applyFont="1" applyAlignment="1">
      <alignment horizontal="left" vertical="center"/>
    </xf>
    <xf numFmtId="0" fontId="26" fillId="9" borderId="1" xfId="0" applyFont="1" applyFill="1" applyBorder="1" applyAlignment="1">
      <alignment horizontal="right" vertical="center"/>
    </xf>
    <xf numFmtId="0" fontId="21" fillId="0" borderId="6" xfId="0" applyFont="1" applyBorder="1" applyAlignment="1">
      <alignment horizontal="center" vertical="center" shrinkToFit="1"/>
    </xf>
    <xf numFmtId="0" fontId="21" fillId="0" borderId="7" xfId="0" applyFont="1" applyBorder="1" applyAlignment="1">
      <alignment horizontal="left" vertical="center" shrinkToFit="1"/>
    </xf>
    <xf numFmtId="0" fontId="21" fillId="0" borderId="7" xfId="0" applyFont="1" applyBorder="1" applyAlignment="1">
      <alignment horizontal="center" vertical="center"/>
    </xf>
    <xf numFmtId="14" fontId="21" fillId="0" borderId="7" xfId="0" applyNumberFormat="1" applyFont="1" applyBorder="1">
      <alignment vertical="center"/>
    </xf>
    <xf numFmtId="0" fontId="21" fillId="0" borderId="7" xfId="0" applyFont="1" applyBorder="1">
      <alignment vertical="center"/>
    </xf>
    <xf numFmtId="0" fontId="21" fillId="0" borderId="8" xfId="0" applyFont="1" applyBorder="1" applyAlignment="1">
      <alignment horizontal="center" vertical="center"/>
    </xf>
    <xf numFmtId="0" fontId="21" fillId="0" borderId="6" xfId="0" applyFont="1" applyBorder="1" applyAlignment="1">
      <alignment horizontal="left" vertical="center"/>
    </xf>
    <xf numFmtId="0" fontId="21" fillId="0" borderId="6" xfId="0" applyFont="1" applyBorder="1">
      <alignment vertical="center"/>
    </xf>
    <xf numFmtId="14" fontId="21" fillId="0" borderId="7" xfId="0" applyNumberFormat="1" applyFont="1" applyBorder="1" applyAlignment="1">
      <alignment horizontal="center" vertical="center"/>
    </xf>
    <xf numFmtId="176" fontId="21" fillId="0" borderId="7" xfId="0" applyNumberFormat="1" applyFont="1" applyBorder="1">
      <alignment vertical="center"/>
    </xf>
    <xf numFmtId="0" fontId="21" fillId="0" borderId="7" xfId="0" applyFont="1" applyBorder="1" applyAlignment="1">
      <alignment horizontal="left" vertical="center"/>
    </xf>
    <xf numFmtId="0" fontId="26" fillId="9" borderId="1" xfId="0" applyFont="1" applyFill="1" applyBorder="1">
      <alignment vertical="center"/>
    </xf>
    <xf numFmtId="0" fontId="21" fillId="12" borderId="7" xfId="0" applyFont="1" applyFill="1" applyBorder="1">
      <alignment vertical="center"/>
    </xf>
    <xf numFmtId="0" fontId="25" fillId="12" borderId="7" xfId="0" applyFont="1" applyFill="1" applyBorder="1">
      <alignment vertical="center"/>
    </xf>
    <xf numFmtId="0" fontId="21" fillId="12" borderId="7" xfId="0" applyFont="1" applyFill="1" applyBorder="1" applyAlignment="1">
      <alignment horizontal="center" vertical="center"/>
    </xf>
    <xf numFmtId="0" fontId="21" fillId="12" borderId="8" xfId="0" applyFont="1" applyFill="1" applyBorder="1" applyAlignment="1">
      <alignment horizontal="center" vertical="center"/>
    </xf>
    <xf numFmtId="0" fontId="21" fillId="0" borderId="1" xfId="0" applyFont="1" applyBorder="1">
      <alignment vertical="center"/>
    </xf>
    <xf numFmtId="0" fontId="21" fillId="11" borderId="1" xfId="0" applyFont="1" applyFill="1" applyBorder="1">
      <alignment vertical="center"/>
    </xf>
    <xf numFmtId="49" fontId="21" fillId="0" borderId="1" xfId="0" applyNumberFormat="1" applyFont="1" applyBorder="1">
      <alignment vertical="center"/>
    </xf>
    <xf numFmtId="0" fontId="21" fillId="10" borderId="1" xfId="0" applyFont="1" applyFill="1" applyBorder="1">
      <alignment vertical="center"/>
    </xf>
    <xf numFmtId="0" fontId="36" fillId="0" borderId="0" xfId="1" applyFont="1">
      <alignment vertical="center"/>
    </xf>
    <xf numFmtId="0" fontId="36" fillId="14" borderId="0" xfId="1" applyFont="1" applyFill="1" applyAlignment="1">
      <alignment horizontal="center" vertical="center"/>
    </xf>
    <xf numFmtId="0" fontId="36" fillId="14" borderId="0" xfId="1" applyFont="1" applyFill="1">
      <alignment vertical="center"/>
    </xf>
    <xf numFmtId="0" fontId="36" fillId="6" borderId="0" xfId="1" applyFont="1" applyFill="1">
      <alignment vertical="center"/>
    </xf>
    <xf numFmtId="0" fontId="38" fillId="0" borderId="0" xfId="1" applyFont="1" applyAlignment="1">
      <alignment horizontal="left" vertical="center"/>
    </xf>
    <xf numFmtId="0" fontId="39" fillId="3" borderId="24" xfId="1" applyFont="1" applyFill="1" applyBorder="1">
      <alignment vertical="center"/>
    </xf>
    <xf numFmtId="0" fontId="39" fillId="3" borderId="25" xfId="1" applyFont="1" applyFill="1" applyBorder="1">
      <alignment vertical="center"/>
    </xf>
    <xf numFmtId="0" fontId="24" fillId="6" borderId="0" xfId="1" applyFont="1" applyFill="1" applyAlignment="1">
      <alignment horizontal="left" vertical="center" wrapText="1"/>
    </xf>
    <xf numFmtId="0" fontId="24" fillId="6" borderId="0" xfId="1" applyFont="1" applyFill="1">
      <alignment vertical="center"/>
    </xf>
    <xf numFmtId="0" fontId="24" fillId="0" borderId="0" xfId="1" applyFont="1">
      <alignment vertical="center"/>
    </xf>
    <xf numFmtId="0" fontId="36" fillId="0" borderId="0" xfId="1" applyFont="1" applyAlignment="1">
      <alignment horizontal="center" vertical="center"/>
    </xf>
    <xf numFmtId="0" fontId="25" fillId="15" borderId="0" xfId="1" applyFont="1" applyFill="1" applyAlignment="1">
      <alignment horizontal="left" vertical="center"/>
    </xf>
    <xf numFmtId="0" fontId="40" fillId="15" borderId="0" xfId="1" applyFont="1" applyFill="1" applyAlignment="1">
      <alignment horizontal="left" vertical="center" wrapText="1"/>
    </xf>
    <xf numFmtId="0" fontId="36" fillId="15" borderId="0" xfId="1" applyFont="1" applyFill="1">
      <alignment vertical="center"/>
    </xf>
    <xf numFmtId="0" fontId="40" fillId="0" borderId="0" xfId="1" applyFont="1" applyAlignment="1">
      <alignment horizontal="left" vertical="center" wrapText="1"/>
    </xf>
    <xf numFmtId="0" fontId="24" fillId="6" borderId="20" xfId="1" applyFont="1" applyFill="1" applyBorder="1" applyAlignment="1">
      <alignment horizontal="left" vertical="center" wrapText="1"/>
    </xf>
    <xf numFmtId="0" fontId="25" fillId="0" borderId="0" xfId="1" applyFont="1" applyAlignment="1">
      <alignment horizontal="left" vertical="center"/>
    </xf>
    <xf numFmtId="0" fontId="41" fillId="0" borderId="0" xfId="1" applyFont="1" applyAlignment="1">
      <alignment horizontal="left" vertical="center"/>
    </xf>
    <xf numFmtId="0" fontId="40" fillId="0" borderId="21" xfId="1" applyFont="1" applyBorder="1" applyAlignment="1">
      <alignment horizontal="left" vertical="center" wrapText="1"/>
    </xf>
    <xf numFmtId="0" fontId="37" fillId="0" borderId="0" xfId="1" applyFont="1">
      <alignment vertical="center"/>
    </xf>
    <xf numFmtId="0" fontId="37" fillId="6" borderId="0" xfId="1" applyFont="1" applyFill="1">
      <alignment vertical="center"/>
    </xf>
    <xf numFmtId="0" fontId="26" fillId="3" borderId="22" xfId="1" applyFont="1" applyFill="1" applyBorder="1" applyAlignment="1">
      <alignment horizontal="center" vertical="center"/>
    </xf>
    <xf numFmtId="0" fontId="37" fillId="3" borderId="22" xfId="1" applyFont="1" applyFill="1" applyBorder="1" applyAlignment="1">
      <alignment horizontal="center" vertical="center"/>
    </xf>
    <xf numFmtId="0" fontId="37" fillId="3" borderId="23" xfId="1" applyFont="1" applyFill="1" applyBorder="1" applyAlignment="1">
      <alignment horizontal="center" vertical="center"/>
    </xf>
    <xf numFmtId="0" fontId="37" fillId="3" borderId="36" xfId="1" applyFont="1" applyFill="1" applyBorder="1" applyAlignment="1">
      <alignment horizontal="center" vertical="center"/>
    </xf>
    <xf numFmtId="0" fontId="36" fillId="16" borderId="1" xfId="1" applyFont="1" applyFill="1" applyBorder="1">
      <alignment vertical="center"/>
    </xf>
    <xf numFmtId="0" fontId="42" fillId="13" borderId="22" xfId="1" applyFont="1" applyFill="1" applyBorder="1" applyAlignment="1">
      <alignment horizontal="center" vertical="center"/>
    </xf>
    <xf numFmtId="0" fontId="42" fillId="13" borderId="22" xfId="1" applyFont="1" applyFill="1" applyBorder="1" applyAlignment="1">
      <alignment horizontal="left" vertical="center" indent="1"/>
    </xf>
    <xf numFmtId="0" fontId="42" fillId="13" borderId="23" xfId="1" applyFont="1" applyFill="1" applyBorder="1" applyAlignment="1">
      <alignment horizontal="left" vertical="center" indent="1"/>
    </xf>
    <xf numFmtId="11" fontId="37" fillId="13" borderId="37" xfId="1" applyNumberFormat="1" applyFont="1" applyFill="1" applyBorder="1" applyAlignment="1" applyProtection="1">
      <alignment horizontal="center" vertical="center" wrapText="1"/>
      <protection locked="0"/>
    </xf>
    <xf numFmtId="0" fontId="26" fillId="6" borderId="0" xfId="1" applyFont="1" applyFill="1">
      <alignment vertical="center"/>
    </xf>
    <xf numFmtId="0" fontId="36" fillId="0" borderId="1" xfId="1" applyFont="1" applyBorder="1">
      <alignment vertical="center"/>
    </xf>
    <xf numFmtId="0" fontId="42" fillId="0" borderId="22" xfId="1" applyFont="1" applyBorder="1" applyAlignment="1">
      <alignment horizontal="center" vertical="center"/>
    </xf>
    <xf numFmtId="0" fontId="42" fillId="0" borderId="22" xfId="1" applyFont="1" applyBorder="1" applyAlignment="1">
      <alignment horizontal="left" vertical="center" indent="1"/>
    </xf>
    <xf numFmtId="0" fontId="42" fillId="0" borderId="23" xfId="1" applyFont="1" applyBorder="1" applyAlignment="1">
      <alignment horizontal="left" vertical="center" indent="1"/>
    </xf>
    <xf numFmtId="11" fontId="37" fillId="0" borderId="37" xfId="1" applyNumberFormat="1" applyFont="1" applyBorder="1" applyAlignment="1" applyProtection="1">
      <alignment horizontal="center" vertical="center" wrapText="1"/>
      <protection locked="0"/>
    </xf>
    <xf numFmtId="11" fontId="37" fillId="13" borderId="38" xfId="1" applyNumberFormat="1" applyFont="1" applyFill="1" applyBorder="1" applyAlignment="1" applyProtection="1">
      <alignment horizontal="center" vertical="center" wrapText="1"/>
      <protection locked="0"/>
    </xf>
    <xf numFmtId="0" fontId="24" fillId="0" borderId="51" xfId="0" applyFont="1" applyBorder="1" applyAlignment="1">
      <alignment horizontal="center" vertical="center"/>
    </xf>
    <xf numFmtId="0" fontId="45" fillId="0" borderId="1" xfId="0" applyFont="1" applyBorder="1" applyAlignment="1">
      <alignment horizontal="center" vertical="center"/>
    </xf>
    <xf numFmtId="0" fontId="46" fillId="0" borderId="1" xfId="0" applyFont="1" applyBorder="1" applyAlignment="1">
      <alignment horizontal="center" vertical="center"/>
    </xf>
    <xf numFmtId="0" fontId="49" fillId="0" borderId="0" xfId="0" applyFont="1">
      <alignment vertical="center"/>
    </xf>
    <xf numFmtId="0" fontId="50" fillId="20" borderId="1" xfId="0" applyFont="1" applyFill="1" applyBorder="1" applyAlignment="1" applyProtection="1">
      <alignment horizontal="center" vertical="center"/>
      <protection locked="0"/>
    </xf>
    <xf numFmtId="0" fontId="52" fillId="0" borderId="0" xfId="0" applyFont="1">
      <alignment vertical="center"/>
    </xf>
    <xf numFmtId="0" fontId="54" fillId="0" borderId="1" xfId="0" applyFont="1" applyBorder="1" applyAlignment="1">
      <alignment horizontal="left" vertical="center"/>
    </xf>
    <xf numFmtId="0" fontId="54" fillId="20" borderId="1" xfId="0" applyFont="1" applyFill="1" applyBorder="1" applyAlignment="1" applyProtection="1">
      <alignment horizontal="center" vertical="center"/>
      <protection locked="0"/>
    </xf>
    <xf numFmtId="3" fontId="54" fillId="20" borderId="1" xfId="0" applyNumberFormat="1" applyFont="1" applyFill="1" applyBorder="1" applyAlignment="1" applyProtection="1">
      <alignment horizontal="center" vertical="center"/>
      <protection locked="0"/>
    </xf>
    <xf numFmtId="40" fontId="54" fillId="20" borderId="1" xfId="5" applyFont="1" applyFill="1" applyBorder="1" applyAlignment="1" applyProtection="1">
      <alignment horizontal="center" vertical="center"/>
      <protection locked="0"/>
    </xf>
    <xf numFmtId="0" fontId="54" fillId="0" borderId="1" xfId="0" applyFont="1" applyBorder="1">
      <alignment vertical="center"/>
    </xf>
    <xf numFmtId="0" fontId="54" fillId="19" borderId="1" xfId="0" applyFont="1" applyFill="1" applyBorder="1" applyAlignment="1">
      <alignment horizontal="left" vertical="center"/>
    </xf>
    <xf numFmtId="40" fontId="54" fillId="20" borderId="1" xfId="5" applyFont="1" applyFill="1" applyBorder="1" applyAlignment="1" applyProtection="1">
      <alignment vertical="center"/>
      <protection locked="0"/>
    </xf>
    <xf numFmtId="0" fontId="25" fillId="0" borderId="22" xfId="0" applyFont="1" applyBorder="1" applyAlignment="1">
      <alignment horizontal="center" vertical="center" shrinkToFit="1"/>
    </xf>
    <xf numFmtId="0" fontId="20" fillId="14" borderId="0" xfId="3" applyFont="1" applyFill="1" applyAlignment="1">
      <alignment horizontal="left" vertical="center" indent="1"/>
    </xf>
    <xf numFmtId="0" fontId="24" fillId="0" borderId="2" xfId="0" applyFont="1" applyBorder="1" applyAlignment="1">
      <alignment horizontal="center" vertical="center"/>
    </xf>
    <xf numFmtId="0" fontId="24" fillId="0" borderId="28" xfId="0" applyFont="1" applyBorder="1" applyAlignment="1">
      <alignment horizontal="center" vertical="center" wrapText="1"/>
    </xf>
    <xf numFmtId="0" fontId="24" fillId="0" borderId="1" xfId="0" applyFont="1" applyBorder="1" applyAlignment="1">
      <alignment horizontal="center" vertical="center"/>
    </xf>
    <xf numFmtId="0" fontId="24" fillId="0" borderId="22" xfId="0" applyFont="1" applyBorder="1" applyAlignment="1">
      <alignment horizontal="center" vertical="center" wrapText="1"/>
    </xf>
    <xf numFmtId="0" fontId="24" fillId="3" borderId="6" xfId="0" applyFont="1" applyFill="1" applyBorder="1" applyAlignment="1">
      <alignment horizontal="center" vertical="center"/>
    </xf>
    <xf numFmtId="0" fontId="54" fillId="12" borderId="1" xfId="0" applyFont="1" applyFill="1" applyBorder="1" applyAlignment="1">
      <alignment horizontal="center" vertical="center"/>
    </xf>
    <xf numFmtId="0" fontId="24" fillId="0" borderId="0" xfId="1" applyFont="1" applyAlignment="1">
      <alignment horizontal="left" vertical="center" wrapText="1"/>
    </xf>
    <xf numFmtId="11" fontId="37" fillId="4" borderId="34" xfId="1" applyNumberFormat="1" applyFont="1" applyFill="1" applyBorder="1" applyAlignment="1" applyProtection="1">
      <alignment horizontal="center" vertical="center" wrapText="1"/>
      <protection locked="0"/>
    </xf>
    <xf numFmtId="11" fontId="37" fillId="4" borderId="35" xfId="1" applyNumberFormat="1" applyFont="1" applyFill="1" applyBorder="1" applyAlignment="1" applyProtection="1">
      <alignment horizontal="center" vertical="center" wrapText="1"/>
      <protection locked="0"/>
    </xf>
    <xf numFmtId="11" fontId="22" fillId="7" borderId="24" xfId="1" applyNumberFormat="1" applyFont="1" applyFill="1" applyBorder="1" applyAlignment="1" applyProtection="1">
      <alignment horizontal="left" vertical="center" wrapText="1" indent="1"/>
      <protection locked="0"/>
    </xf>
    <xf numFmtId="11" fontId="22" fillId="7" borderId="25" xfId="1" applyNumberFormat="1" applyFont="1" applyFill="1" applyBorder="1" applyAlignment="1" applyProtection="1">
      <alignment horizontal="left" vertical="center" wrapText="1" indent="1"/>
      <protection locked="0"/>
    </xf>
    <xf numFmtId="0" fontId="37" fillId="3" borderId="0" xfId="1" applyFont="1" applyFill="1" applyAlignment="1">
      <alignment horizontal="left" vertical="center"/>
    </xf>
    <xf numFmtId="0" fontId="37" fillId="0" borderId="0" xfId="1" applyFont="1" applyAlignment="1">
      <alignment horizontal="center" vertical="center"/>
    </xf>
    <xf numFmtId="0" fontId="36" fillId="0" borderId="0" xfId="1" applyFont="1" applyAlignment="1">
      <alignment horizontal="center" vertical="center"/>
    </xf>
    <xf numFmtId="0" fontId="20" fillId="14" borderId="0" xfId="3" applyFont="1" applyFill="1" applyAlignment="1">
      <alignment horizontal="left" vertical="center" indent="1"/>
    </xf>
    <xf numFmtId="0" fontId="37" fillId="3" borderId="26" xfId="1" applyFont="1" applyFill="1" applyBorder="1" applyAlignment="1">
      <alignment horizontal="center" vertical="center"/>
    </xf>
    <xf numFmtId="0" fontId="37" fillId="3" borderId="29" xfId="1" applyFont="1" applyFill="1" applyBorder="1" applyAlignment="1">
      <alignment horizontal="center" vertical="center"/>
    </xf>
    <xf numFmtId="0" fontId="21" fillId="0" borderId="9" xfId="0" applyFont="1" applyBorder="1" applyAlignment="1">
      <alignment horizontal="center" vertical="center"/>
    </xf>
    <xf numFmtId="0" fontId="21" fillId="0" borderId="11" xfId="0" applyFont="1" applyBorder="1" applyAlignment="1">
      <alignment horizontal="center" vertical="center"/>
    </xf>
    <xf numFmtId="0" fontId="24" fillId="8" borderId="1" xfId="0" applyFont="1" applyFill="1" applyBorder="1" applyAlignment="1">
      <alignment horizontal="right" vertical="center"/>
    </xf>
    <xf numFmtId="0" fontId="24" fillId="0" borderId="1" xfId="0" applyFont="1" applyBorder="1" applyAlignment="1">
      <alignment horizontal="right" vertical="center" wrapText="1"/>
    </xf>
    <xf numFmtId="0" fontId="21" fillId="0" borderId="1" xfId="0" applyFont="1" applyBorder="1" applyAlignment="1">
      <alignment horizontal="center" vertical="center"/>
    </xf>
    <xf numFmtId="0" fontId="24" fillId="8" borderId="1" xfId="0" applyFont="1" applyFill="1" applyBorder="1" applyAlignment="1">
      <alignment horizontal="right" vertical="center" wrapText="1"/>
    </xf>
    <xf numFmtId="0" fontId="24" fillId="0" borderId="1" xfId="0" applyFont="1" applyBorder="1" applyAlignment="1">
      <alignment horizontal="right" vertical="center"/>
    </xf>
    <xf numFmtId="0" fontId="24" fillId="0" borderId="31" xfId="0" applyFont="1" applyBorder="1" applyAlignment="1">
      <alignment horizontal="center"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30" fillId="0" borderId="49" xfId="0" applyFont="1" applyBorder="1" applyAlignment="1">
      <alignment horizontal="left" vertical="center" wrapText="1" indent="1"/>
    </xf>
    <xf numFmtId="0" fontId="30" fillId="0" borderId="45" xfId="0" applyFont="1" applyBorder="1" applyAlignment="1">
      <alignment horizontal="left" vertical="center" wrapText="1" indent="1"/>
    </xf>
    <xf numFmtId="0" fontId="30" fillId="0" borderId="50" xfId="0" applyFont="1" applyBorder="1" applyAlignment="1">
      <alignment horizontal="left" vertical="center" wrapText="1" indent="1"/>
    </xf>
    <xf numFmtId="0" fontId="30" fillId="0" borderId="48" xfId="0" applyFont="1" applyBorder="1" applyAlignment="1">
      <alignment horizontal="left" vertical="center" wrapText="1" indent="1"/>
    </xf>
    <xf numFmtId="0" fontId="24" fillId="8" borderId="1" xfId="0" applyFont="1" applyFill="1" applyBorder="1" applyAlignment="1">
      <alignment horizontal="center" vertical="center"/>
    </xf>
    <xf numFmtId="0" fontId="27" fillId="0" borderId="15" xfId="0" applyFont="1" applyBorder="1" applyAlignment="1">
      <alignment horizontal="left" vertical="center" indent="1"/>
    </xf>
    <xf numFmtId="0" fontId="27" fillId="0" borderId="16" xfId="0" applyFont="1" applyBorder="1" applyAlignment="1">
      <alignment horizontal="left" vertical="center" indent="1"/>
    </xf>
    <xf numFmtId="0" fontId="27" fillId="0" borderId="15" xfId="0" applyFont="1" applyBorder="1" applyAlignment="1">
      <alignment horizontal="left" vertical="center" wrapText="1" indent="1"/>
    </xf>
    <xf numFmtId="0" fontId="25" fillId="5" borderId="12" xfId="0" applyFont="1" applyFill="1" applyBorder="1" applyAlignment="1">
      <alignment horizontal="left" vertical="center"/>
    </xf>
    <xf numFmtId="0" fontId="25" fillId="5" borderId="0" xfId="0" applyFont="1" applyFill="1" applyAlignment="1">
      <alignment horizontal="left" vertical="center"/>
    </xf>
    <xf numFmtId="0" fontId="27" fillId="0" borderId="17" xfId="0" applyFont="1" applyBorder="1" applyAlignment="1">
      <alignment horizontal="left" vertical="center" wrapText="1" indent="1"/>
    </xf>
    <xf numFmtId="0" fontId="27" fillId="0" borderId="14" xfId="0" applyFont="1" applyBorder="1" applyAlignment="1">
      <alignment horizontal="left" vertical="center" indent="1"/>
    </xf>
    <xf numFmtId="0" fontId="27" fillId="0" borderId="18" xfId="0" applyFont="1" applyBorder="1" applyAlignment="1">
      <alignment horizontal="left" vertical="center" indent="1"/>
    </xf>
    <xf numFmtId="0" fontId="27" fillId="0" borderId="19" xfId="0" applyFont="1" applyBorder="1" applyAlignment="1">
      <alignment horizontal="left" vertical="center" indent="1"/>
    </xf>
    <xf numFmtId="0" fontId="33" fillId="4" borderId="1" xfId="2" applyFont="1" applyFill="1" applyBorder="1" applyAlignment="1" applyProtection="1">
      <alignment horizontal="center" vertical="center"/>
      <protection locked="0"/>
    </xf>
    <xf numFmtId="0" fontId="24" fillId="4" borderId="1" xfId="0" applyFont="1" applyFill="1" applyBorder="1" applyAlignment="1" applyProtection="1">
      <alignment horizontal="center" vertical="center"/>
      <protection locked="0"/>
    </xf>
    <xf numFmtId="0" fontId="24" fillId="4" borderId="6" xfId="0" applyFont="1" applyFill="1" applyBorder="1" applyAlignment="1" applyProtection="1">
      <alignment horizontal="left" vertical="center" wrapText="1" indent="1"/>
      <protection locked="0"/>
    </xf>
    <xf numFmtId="0" fontId="24" fillId="4" borderId="7" xfId="0" applyFont="1" applyFill="1" applyBorder="1" applyAlignment="1" applyProtection="1">
      <alignment horizontal="left" vertical="center" indent="1"/>
      <protection locked="0"/>
    </xf>
    <xf numFmtId="0" fontId="24" fillId="4" borderId="8" xfId="0" applyFont="1" applyFill="1" applyBorder="1" applyAlignment="1" applyProtection="1">
      <alignment horizontal="left" vertical="center" indent="1"/>
      <protection locked="0"/>
    </xf>
    <xf numFmtId="0" fontId="24" fillId="3" borderId="6" xfId="0" applyFont="1" applyFill="1" applyBorder="1" applyAlignment="1">
      <alignment horizontal="center" vertical="center"/>
    </xf>
    <xf numFmtId="0" fontId="24" fillId="3" borderId="7" xfId="0" applyFont="1" applyFill="1" applyBorder="1" applyAlignment="1">
      <alignment horizontal="center" vertical="center"/>
    </xf>
    <xf numFmtId="0" fontId="24" fillId="3" borderId="8" xfId="0" applyFont="1" applyFill="1" applyBorder="1" applyAlignment="1">
      <alignment horizontal="center" vertical="center"/>
    </xf>
    <xf numFmtId="0" fontId="29" fillId="17" borderId="46" xfId="0" applyFont="1" applyFill="1" applyBorder="1" applyAlignment="1">
      <alignment horizontal="left" vertical="center" wrapText="1" indent="1"/>
    </xf>
    <xf numFmtId="0" fontId="29" fillId="17" borderId="45" xfId="0" applyFont="1" applyFill="1" applyBorder="1" applyAlignment="1">
      <alignment horizontal="left" vertical="center" wrapText="1" indent="1"/>
    </xf>
    <xf numFmtId="0" fontId="29" fillId="17" borderId="47" xfId="0" applyFont="1" applyFill="1" applyBorder="1" applyAlignment="1">
      <alignment horizontal="left" vertical="center" wrapText="1" indent="1"/>
    </xf>
    <xf numFmtId="0" fontId="29" fillId="17" borderId="48" xfId="0" applyFont="1" applyFill="1" applyBorder="1" applyAlignment="1">
      <alignment horizontal="left" vertical="center" wrapText="1" indent="1"/>
    </xf>
    <xf numFmtId="0" fontId="29" fillId="0" borderId="43" xfId="0" applyFont="1" applyBorder="1" applyAlignment="1">
      <alignment horizontal="left" vertical="center" indent="1"/>
    </xf>
    <xf numFmtId="0" fontId="29" fillId="0" borderId="44" xfId="0" applyFont="1" applyBorder="1" applyAlignment="1">
      <alignment horizontal="left" vertical="center" indent="1"/>
    </xf>
    <xf numFmtId="0" fontId="27" fillId="0" borderId="13" xfId="0" applyFont="1" applyBorder="1" applyAlignment="1">
      <alignment horizontal="left" vertical="center" wrapText="1" indent="1"/>
    </xf>
    <xf numFmtId="0" fontId="27" fillId="0" borderId="13" xfId="0" applyFont="1" applyBorder="1" applyAlignment="1">
      <alignment horizontal="left" vertical="center" indent="1"/>
    </xf>
    <xf numFmtId="0" fontId="16" fillId="0" borderId="39" xfId="0" applyFont="1" applyBorder="1" applyAlignment="1">
      <alignment horizontal="left" vertical="center" wrapText="1" indent="1"/>
    </xf>
    <xf numFmtId="0" fontId="29" fillId="0" borderId="40" xfId="0" applyFont="1" applyBorder="1" applyAlignment="1">
      <alignment horizontal="left" vertical="center" wrapText="1" indent="1"/>
    </xf>
    <xf numFmtId="0" fontId="29" fillId="0" borderId="39" xfId="0" applyFont="1" applyBorder="1" applyAlignment="1">
      <alignment horizontal="left" vertical="center" wrapText="1" indent="1"/>
    </xf>
    <xf numFmtId="0" fontId="29" fillId="0" borderId="42" xfId="0" applyFont="1" applyBorder="1" applyAlignment="1">
      <alignment horizontal="left" vertical="center" wrapText="1" indent="1"/>
    </xf>
    <xf numFmtId="0" fontId="29" fillId="0" borderId="41" xfId="0" applyFont="1" applyBorder="1" applyAlignment="1">
      <alignment horizontal="left" vertical="center" wrapText="1" indent="1"/>
    </xf>
    <xf numFmtId="0" fontId="30" fillId="0" borderId="43" xfId="0" applyFont="1" applyBorder="1" applyAlignment="1">
      <alignment horizontal="left" vertical="center" wrapText="1" indent="1"/>
    </xf>
    <xf numFmtId="0" fontId="30" fillId="0" borderId="44" xfId="0" applyFont="1" applyBorder="1" applyAlignment="1">
      <alignment horizontal="left" vertical="center" indent="1"/>
    </xf>
    <xf numFmtId="0" fontId="31" fillId="0" borderId="22" xfId="2" applyFont="1" applyFill="1" applyBorder="1" applyAlignment="1">
      <alignment horizontal="left" vertical="center" indent="1"/>
    </xf>
    <xf numFmtId="0" fontId="31" fillId="0" borderId="23" xfId="2" applyFont="1" applyFill="1" applyBorder="1" applyAlignment="1">
      <alignment horizontal="left" vertical="center" indent="1"/>
    </xf>
    <xf numFmtId="0" fontId="29" fillId="0" borderId="43" xfId="0" applyFont="1" applyBorder="1" applyAlignment="1">
      <alignment horizontal="left" vertical="center" wrapText="1" indent="1"/>
    </xf>
    <xf numFmtId="0" fontId="29" fillId="0" borderId="44" xfId="0" applyFont="1" applyBorder="1" applyAlignment="1">
      <alignment horizontal="left" vertical="center" wrapText="1" indent="1"/>
    </xf>
    <xf numFmtId="0" fontId="30" fillId="0" borderId="43" xfId="0" applyFont="1" applyBorder="1">
      <alignment vertical="center"/>
    </xf>
    <xf numFmtId="0" fontId="30" fillId="0" borderId="44" xfId="0" applyFont="1" applyBorder="1">
      <alignment vertical="center"/>
    </xf>
    <xf numFmtId="0" fontId="22" fillId="0" borderId="17" xfId="0" applyFont="1" applyBorder="1" applyAlignment="1">
      <alignment horizontal="left" vertical="center" wrapText="1" indent="1"/>
    </xf>
    <xf numFmtId="0" fontId="22" fillId="0" borderId="14" xfId="0" applyFont="1" applyBorder="1" applyAlignment="1">
      <alignment horizontal="left" vertical="center" wrapText="1" indent="1"/>
    </xf>
    <xf numFmtId="0" fontId="29" fillId="18" borderId="46" xfId="0" applyFont="1" applyFill="1" applyBorder="1" applyAlignment="1">
      <alignment horizontal="left" vertical="center" wrapText="1" indent="1"/>
    </xf>
    <xf numFmtId="0" fontId="29" fillId="18" borderId="45" xfId="0" applyFont="1" applyFill="1" applyBorder="1" applyAlignment="1">
      <alignment horizontal="left" vertical="center" wrapText="1" indent="1"/>
    </xf>
    <xf numFmtId="0" fontId="29" fillId="18" borderId="47" xfId="0" applyFont="1" applyFill="1" applyBorder="1" applyAlignment="1">
      <alignment horizontal="left" vertical="center" wrapText="1" indent="1"/>
    </xf>
    <xf numFmtId="0" fontId="29" fillId="18" borderId="48" xfId="0" applyFont="1" applyFill="1" applyBorder="1" applyAlignment="1">
      <alignment horizontal="left" vertical="center" wrapText="1" indent="1"/>
    </xf>
    <xf numFmtId="0" fontId="28" fillId="0" borderId="2" xfId="0" applyFont="1" applyBorder="1" applyAlignment="1">
      <alignment horizontal="center" vertical="center" wrapText="1"/>
    </xf>
    <xf numFmtId="0" fontId="28" fillId="0" borderId="4" xfId="0" applyFont="1" applyBorder="1" applyAlignment="1">
      <alignment horizontal="center" vertical="center"/>
    </xf>
    <xf numFmtId="0" fontId="28" fillId="5" borderId="2" xfId="0" applyFont="1" applyFill="1" applyBorder="1" applyAlignment="1">
      <alignment horizontal="left" vertical="center" wrapText="1" indent="1"/>
    </xf>
    <xf numFmtId="0" fontId="28" fillId="5" borderId="3" xfId="0" applyFont="1" applyFill="1" applyBorder="1" applyAlignment="1">
      <alignment horizontal="left" vertical="center" wrapText="1" indent="1"/>
    </xf>
    <xf numFmtId="0" fontId="28" fillId="5" borderId="4" xfId="0" applyFont="1" applyFill="1" applyBorder="1" applyAlignment="1">
      <alignment horizontal="left" vertical="center" wrapText="1" indent="1"/>
    </xf>
    <xf numFmtId="0" fontId="24" fillId="0" borderId="9" xfId="0" applyFont="1" applyBorder="1" applyAlignment="1">
      <alignment horizontal="center" vertical="center" wrapText="1"/>
    </xf>
    <xf numFmtId="0" fontId="24" fillId="0" borderId="10" xfId="0" applyFont="1" applyBorder="1" applyAlignment="1">
      <alignment horizontal="center" vertical="center"/>
    </xf>
    <xf numFmtId="0" fontId="24" fillId="4" borderId="22" xfId="0" applyFont="1" applyFill="1" applyBorder="1" applyAlignment="1" applyProtection="1">
      <alignment horizontal="left" vertical="center" indent="1"/>
      <protection locked="0"/>
    </xf>
    <xf numFmtId="0" fontId="24" fillId="0" borderId="9" xfId="0" applyFont="1" applyBorder="1" applyAlignment="1">
      <alignment horizontal="center" vertical="center"/>
    </xf>
    <xf numFmtId="0" fontId="24" fillId="0" borderId="11" xfId="0" applyFont="1" applyBorder="1" applyAlignment="1">
      <alignment horizontal="center" vertical="center"/>
    </xf>
    <xf numFmtId="0" fontId="24" fillId="4" borderId="6" xfId="0" applyFont="1" applyFill="1" applyBorder="1" applyAlignment="1" applyProtection="1">
      <alignment horizontal="left" vertical="center" indent="1"/>
      <protection locked="0"/>
    </xf>
    <xf numFmtId="0" fontId="24" fillId="0" borderId="1" xfId="0" applyFont="1" applyBorder="1" applyAlignment="1">
      <alignment horizontal="center" vertical="center"/>
    </xf>
    <xf numFmtId="0" fontId="24" fillId="3" borderId="13" xfId="0" applyFont="1" applyFill="1" applyBorder="1" applyAlignment="1">
      <alignment horizontal="center" vertical="center"/>
    </xf>
    <xf numFmtId="0" fontId="24" fillId="3" borderId="15" xfId="0" applyFont="1" applyFill="1" applyBorder="1" applyAlignment="1">
      <alignment horizontal="center" vertical="center"/>
    </xf>
    <xf numFmtId="177" fontId="24" fillId="4" borderId="22" xfId="0" applyNumberFormat="1" applyFont="1" applyFill="1" applyBorder="1" applyAlignment="1" applyProtection="1">
      <alignment horizontal="center" vertical="center"/>
      <protection locked="0"/>
    </xf>
    <xf numFmtId="0" fontId="24" fillId="4" borderId="23" xfId="0" applyFont="1" applyFill="1" applyBorder="1" applyAlignment="1">
      <alignment horizontal="left" vertical="center" indent="1"/>
    </xf>
    <xf numFmtId="0" fontId="24" fillId="4" borderId="24" xfId="0" applyFont="1" applyFill="1" applyBorder="1" applyAlignment="1">
      <alignment horizontal="left" vertical="center" indent="1"/>
    </xf>
    <xf numFmtId="0" fontId="24" fillId="4" borderId="25" xfId="0" applyFont="1" applyFill="1" applyBorder="1" applyAlignment="1">
      <alignment horizontal="left" vertical="center" indent="1"/>
    </xf>
    <xf numFmtId="0" fontId="24" fillId="4" borderId="23" xfId="0" applyFont="1" applyFill="1" applyBorder="1" applyAlignment="1" applyProtection="1">
      <alignment horizontal="left" vertical="center" indent="1"/>
      <protection locked="0"/>
    </xf>
    <xf numFmtId="0" fontId="24" fillId="4" borderId="24" xfId="0" applyFont="1" applyFill="1" applyBorder="1" applyAlignment="1" applyProtection="1">
      <alignment horizontal="left" vertical="center" indent="1"/>
      <protection locked="0"/>
    </xf>
    <xf numFmtId="0" fontId="32" fillId="0" borderId="2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49" fontId="24" fillId="4" borderId="6" xfId="0" applyNumberFormat="1" applyFont="1" applyFill="1" applyBorder="1" applyAlignment="1" applyProtection="1">
      <alignment horizontal="left" vertical="center" wrapText="1" indent="1"/>
      <protection locked="0"/>
    </xf>
    <xf numFmtId="49" fontId="24" fillId="4" borderId="7" xfId="0" applyNumberFormat="1" applyFont="1" applyFill="1" applyBorder="1" applyAlignment="1" applyProtection="1">
      <alignment horizontal="left" vertical="center" wrapText="1" indent="1"/>
      <protection locked="0"/>
    </xf>
    <xf numFmtId="49" fontId="24" fillId="4" borderId="8" xfId="0" applyNumberFormat="1" applyFont="1" applyFill="1" applyBorder="1" applyAlignment="1" applyProtection="1">
      <alignment horizontal="left" vertical="center" wrapText="1" indent="1"/>
      <protection locked="0"/>
    </xf>
    <xf numFmtId="0" fontId="24" fillId="0" borderId="22" xfId="0" applyFont="1" applyBorder="1" applyAlignment="1">
      <alignment horizontal="center" vertical="center" wrapText="1"/>
    </xf>
    <xf numFmtId="0" fontId="20" fillId="2" borderId="0" xfId="0" applyFont="1" applyFill="1" applyAlignment="1">
      <alignment horizontal="left" vertical="center" indent="1"/>
    </xf>
    <xf numFmtId="0" fontId="21" fillId="21" borderId="1" xfId="0" applyFont="1" applyFill="1" applyBorder="1" applyAlignment="1">
      <alignment horizontal="center" vertical="center"/>
    </xf>
    <xf numFmtId="0" fontId="21" fillId="5" borderId="1" xfId="0" applyFont="1" applyFill="1" applyBorder="1" applyAlignment="1">
      <alignment horizontal="center" vertical="center"/>
    </xf>
    <xf numFmtId="0" fontId="24" fillId="0" borderId="2"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right" vertical="center" wrapText="1"/>
    </xf>
    <xf numFmtId="0" fontId="24" fillId="0" borderId="7" xfId="0" applyFont="1" applyBorder="1" applyAlignment="1">
      <alignment horizontal="right" vertical="center" wrapText="1"/>
    </xf>
    <xf numFmtId="0" fontId="24" fillId="0" borderId="8" xfId="0" applyFont="1" applyBorder="1" applyAlignment="1">
      <alignment horizontal="right" vertical="center" wrapText="1"/>
    </xf>
    <xf numFmtId="0" fontId="24" fillId="8" borderId="9" xfId="0" applyFont="1" applyFill="1" applyBorder="1" applyAlignment="1">
      <alignment horizontal="right" vertical="center"/>
    </xf>
    <xf numFmtId="0" fontId="24" fillId="8" borderId="11" xfId="0" applyFont="1" applyFill="1" applyBorder="1" applyAlignment="1">
      <alignment horizontal="right" vertical="center"/>
    </xf>
    <xf numFmtId="0" fontId="24" fillId="4" borderId="23" xfId="0" applyFont="1" applyFill="1" applyBorder="1" applyAlignment="1" applyProtection="1">
      <alignment horizontal="left" vertical="center"/>
      <protection locked="0"/>
    </xf>
    <xf numFmtId="0" fontId="24" fillId="4" borderId="24" xfId="0" applyFont="1" applyFill="1" applyBorder="1" applyAlignment="1" applyProtection="1">
      <alignment horizontal="left" vertical="center"/>
      <protection locked="0"/>
    </xf>
    <xf numFmtId="0" fontId="24" fillId="4" borderId="25" xfId="0" applyFont="1" applyFill="1" applyBorder="1" applyAlignment="1" applyProtection="1">
      <alignment horizontal="left" vertical="center"/>
      <protection locked="0"/>
    </xf>
    <xf numFmtId="0" fontId="24" fillId="0" borderId="27"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28" xfId="0" applyFont="1" applyBorder="1" applyAlignment="1">
      <alignment horizontal="center" vertical="center" wrapText="1"/>
    </xf>
    <xf numFmtId="0" fontId="24" fillId="4" borderId="25" xfId="0" applyFont="1" applyFill="1" applyBorder="1" applyAlignment="1" applyProtection="1">
      <alignment horizontal="left" vertical="center" indent="1"/>
      <protection locked="0"/>
    </xf>
    <xf numFmtId="0" fontId="24" fillId="0" borderId="27" xfId="0" applyFont="1" applyBorder="1" applyAlignment="1">
      <alignment horizontal="center" vertical="center"/>
    </xf>
    <xf numFmtId="0" fontId="24" fillId="0" borderId="28" xfId="0" applyFont="1" applyBorder="1" applyAlignment="1">
      <alignment horizontal="center" vertical="center"/>
    </xf>
    <xf numFmtId="38" fontId="24" fillId="4" borderId="22" xfId="4" applyFont="1" applyFill="1" applyBorder="1" applyAlignment="1" applyProtection="1">
      <alignment horizontal="left" vertical="center" indent="1"/>
      <protection locked="0"/>
    </xf>
    <xf numFmtId="0" fontId="24" fillId="4" borderId="7" xfId="0" applyFont="1" applyFill="1" applyBorder="1" applyAlignment="1" applyProtection="1">
      <alignment horizontal="left" vertical="center" wrapText="1" indent="1"/>
      <protection locked="0"/>
    </xf>
    <xf numFmtId="0" fontId="24" fillId="4" borderId="8" xfId="0" applyFont="1" applyFill="1" applyBorder="1" applyAlignment="1" applyProtection="1">
      <alignment horizontal="left" vertical="center" wrapText="1" indent="1"/>
      <protection locked="0"/>
    </xf>
    <xf numFmtId="0" fontId="28" fillId="0" borderId="6" xfId="0" applyFont="1" applyBorder="1" applyAlignment="1">
      <alignment horizontal="center" vertical="center" wrapText="1"/>
    </xf>
    <xf numFmtId="0" fontId="28" fillId="0" borderId="8" xfId="0" applyFont="1" applyBorder="1" applyAlignment="1">
      <alignment horizontal="center" vertical="center"/>
    </xf>
    <xf numFmtId="0" fontId="28" fillId="5" borderId="6" xfId="0" applyFont="1" applyFill="1" applyBorder="1" applyAlignment="1">
      <alignment horizontal="left" vertical="center" wrapText="1" indent="1"/>
    </xf>
    <xf numFmtId="0" fontId="28" fillId="5" borderId="7" xfId="0" applyFont="1" applyFill="1" applyBorder="1" applyAlignment="1">
      <alignment horizontal="left" vertical="center" wrapText="1" indent="1"/>
    </xf>
    <xf numFmtId="0" fontId="28" fillId="5" borderId="8" xfId="0" applyFont="1" applyFill="1" applyBorder="1" applyAlignment="1">
      <alignment horizontal="left" vertical="center" wrapText="1" indent="1"/>
    </xf>
    <xf numFmtId="0" fontId="53" fillId="2" borderId="6" xfId="0" applyFont="1" applyFill="1" applyBorder="1" applyAlignment="1">
      <alignment horizontal="center"/>
    </xf>
    <xf numFmtId="0" fontId="53" fillId="2" borderId="7" xfId="0" applyFont="1" applyFill="1" applyBorder="1" applyAlignment="1">
      <alignment horizontal="center"/>
    </xf>
    <xf numFmtId="0" fontId="53" fillId="2" borderId="8" xfId="0" applyFont="1" applyFill="1" applyBorder="1" applyAlignment="1">
      <alignment horizontal="center"/>
    </xf>
    <xf numFmtId="0" fontId="54" fillId="12" borderId="1" xfId="0" applyFont="1" applyFill="1" applyBorder="1" applyAlignment="1">
      <alignment horizontal="center" vertical="center"/>
    </xf>
  </cellXfs>
  <cellStyles count="6">
    <cellStyle name="Normal 2" xfId="1" xr:uid="{6C223AE8-1310-A849-B03B-3E399D4A5022}"/>
    <cellStyle name="一般" xfId="0" builtinId="0"/>
    <cellStyle name="千分位" xfId="5" builtinId="3"/>
    <cellStyle name="千分位[0]" xfId="4" builtinId="6"/>
    <cellStyle name="超連結" xfId="2" builtinId="8"/>
    <cellStyle name="標準 2" xfId="3" xr:uid="{89847AA4-A6D1-284A-A726-3BD1536BD2C4}"/>
  </cellStyles>
  <dxfs count="13">
    <dxf>
      <font>
        <color rgb="FF9C0006"/>
      </font>
      <fill>
        <patternFill>
          <bgColor rgb="FFFFC7CE"/>
        </patternFill>
      </fill>
    </dxf>
    <dxf>
      <fill>
        <patternFill>
          <bgColor theme="0" tint="-4.9989318521683403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4.9989318521683403E-2"/>
        </patternFill>
      </fill>
    </dxf>
    <dxf>
      <font>
        <strike val="0"/>
        <color theme="1"/>
      </font>
      <fill>
        <patternFill patternType="none">
          <bgColor auto="1"/>
        </patternFill>
      </fill>
    </dxf>
    <dxf>
      <fill>
        <patternFill>
          <bgColor theme="0" tint="-4.9989318521683403E-2"/>
        </patternFill>
      </fill>
    </dxf>
    <dxf>
      <font>
        <strike val="0"/>
        <color auto="1"/>
      </font>
      <fill>
        <patternFill>
          <bgColor theme="4" tint="0.79998168889431442"/>
        </patternFill>
      </fill>
    </dxf>
    <dxf>
      <font>
        <strike val="0"/>
        <color auto="1"/>
      </font>
      <fill>
        <patternFill>
          <bgColor theme="9" tint="0.79998168889431442"/>
        </patternFill>
      </fill>
    </dxf>
    <dxf>
      <fill>
        <patternFill>
          <bgColor theme="2"/>
        </patternFill>
      </fill>
    </dxf>
    <dxf>
      <fill>
        <patternFill>
          <bgColor theme="0" tint="-4.9989318521683403E-2"/>
        </patternFill>
      </fill>
    </dxf>
    <dxf>
      <numFmt numFmtId="30" formatCode="@"/>
      <fill>
        <patternFill>
          <bgColor theme="0" tint="-0.24994659260841701"/>
        </patternFill>
      </fill>
    </dxf>
  </dxfs>
  <tableStyles count="0" defaultTableStyle="TableStyleMedium2" defaultPivotStyle="PivotStyleLight16"/>
  <colors>
    <mruColors>
      <color rgb="FFF2F2F2"/>
      <color rgb="FFFFFFFF"/>
      <color rgb="FFFFF3CC"/>
      <color rgb="FFF7EA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84667</xdr:colOff>
      <xdr:row>3</xdr:row>
      <xdr:rowOff>220132</xdr:rowOff>
    </xdr:from>
    <xdr:to>
      <xdr:col>25</xdr:col>
      <xdr:colOff>809625</xdr:colOff>
      <xdr:row>15</xdr:row>
      <xdr:rowOff>135465</xdr:rowOff>
    </xdr:to>
    <xdr:pic>
      <xdr:nvPicPr>
        <xdr:cNvPr id="3" name="図 2">
          <a:extLst>
            <a:ext uri="{FF2B5EF4-FFF2-40B4-BE49-F238E27FC236}">
              <a16:creationId xmlns:a16="http://schemas.microsoft.com/office/drawing/2014/main" id="{A142343F-8891-4E7E-D66C-A76BC4B470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47467" y="1845732"/>
          <a:ext cx="9513358" cy="8551333"/>
        </a:xfrm>
        <a:prstGeom prst="rect">
          <a:avLst/>
        </a:prstGeom>
      </xdr:spPr>
    </xdr:pic>
    <xdr:clientData/>
  </xdr:twoCellAnchor>
</xdr:wsDr>
</file>

<file path=xl/theme/theme1.xml><?xml version="1.0" encoding="utf-8"?>
<a:theme xmlns:a="http://schemas.openxmlformats.org/drawingml/2006/main" name="Office 2013 - 2022 主題">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3E329-6D16-A448-ABE4-5454F88348AC}">
  <dimension ref="A1:L265"/>
  <sheetViews>
    <sheetView topLeftCell="B1" zoomScale="75" workbookViewId="0">
      <selection activeCell="C5" sqref="C5:D5"/>
    </sheetView>
  </sheetViews>
  <sheetFormatPr baseColWidth="10" defaultColWidth="39.33203125" defaultRowHeight="15" zeroHeight="1"/>
  <cols>
    <col min="1" max="1" width="13.5" style="47" hidden="1" customWidth="1"/>
    <col min="2" max="2" width="2.83203125" style="47" customWidth="1"/>
    <col min="3" max="3" width="14.6640625" style="47" customWidth="1"/>
    <col min="4" max="4" width="52.83203125" style="47" bestFit="1" customWidth="1"/>
    <col min="5" max="5" width="57.33203125" style="47" hidden="1" customWidth="1"/>
    <col min="6" max="6" width="33.5" style="47" customWidth="1"/>
    <col min="7" max="7" width="32.6640625" style="57" customWidth="1"/>
    <col min="8" max="8" width="6.1640625" style="47" hidden="1" customWidth="1"/>
    <col min="9" max="9" width="10" style="50" hidden="1" customWidth="1"/>
    <col min="10" max="10" width="20" style="50" hidden="1" customWidth="1"/>
    <col min="11" max="11" width="7.83203125" style="47" hidden="1" customWidth="1"/>
    <col min="12" max="16384" width="39.33203125" style="47"/>
  </cols>
  <sheetData>
    <row r="1" spans="1:12" ht="28">
      <c r="A1" s="47" t="s">
        <v>0</v>
      </c>
      <c r="B1" s="113" t="s">
        <v>1</v>
      </c>
      <c r="C1" s="113"/>
      <c r="D1" s="113"/>
      <c r="E1" s="113"/>
      <c r="F1" s="98"/>
      <c r="G1" s="48"/>
      <c r="H1" s="49"/>
    </row>
    <row r="2" spans="1:12" ht="18">
      <c r="B2" s="110" t="s">
        <v>2</v>
      </c>
      <c r="C2" s="110"/>
      <c r="D2" s="110"/>
      <c r="E2" s="110"/>
      <c r="F2" s="110"/>
      <c r="G2" s="110"/>
    </row>
    <row r="3" spans="1:12" ht="12" customHeight="1">
      <c r="C3" s="51"/>
      <c r="D3" s="51"/>
      <c r="E3" s="51"/>
      <c r="F3" s="51"/>
      <c r="G3" s="51"/>
    </row>
    <row r="4" spans="1:12" ht="27" customHeight="1" thickBot="1">
      <c r="C4" s="114" t="s">
        <v>3</v>
      </c>
      <c r="D4" s="115"/>
      <c r="E4" s="52"/>
      <c r="F4" s="52"/>
      <c r="G4" s="53"/>
      <c r="H4" s="105"/>
      <c r="I4" s="54"/>
    </row>
    <row r="5" spans="1:12" ht="111" customHeight="1" thickTop="1" thickBot="1">
      <c r="C5" s="106" t="s">
        <v>4</v>
      </c>
      <c r="D5" s="107"/>
      <c r="E5" s="108" t="s">
        <v>5</v>
      </c>
      <c r="F5" s="108"/>
      <c r="G5" s="109"/>
      <c r="H5" s="105"/>
      <c r="I5" s="54"/>
      <c r="J5" s="55"/>
      <c r="K5" s="56"/>
      <c r="L5" s="56"/>
    </row>
    <row r="6" spans="1:12" ht="21.75" customHeight="1" thickTop="1" thickBot="1">
      <c r="H6" s="58" t="s">
        <v>6</v>
      </c>
      <c r="I6" s="59"/>
      <c r="J6" s="60"/>
      <c r="K6" s="60"/>
    </row>
    <row r="7" spans="1:12" ht="24">
      <c r="B7" s="110" t="s">
        <v>7</v>
      </c>
      <c r="C7" s="110"/>
      <c r="D7" s="110"/>
      <c r="E7" s="110"/>
      <c r="F7" s="110"/>
      <c r="G7" s="110"/>
      <c r="H7" s="61"/>
      <c r="I7" s="62" t="s">
        <v>8</v>
      </c>
    </row>
    <row r="8" spans="1:12" ht="26" customHeight="1" thickBot="1">
      <c r="C8" s="63" t="s">
        <v>9</v>
      </c>
      <c r="D8" s="64"/>
      <c r="E8" s="64"/>
      <c r="F8" s="64"/>
      <c r="G8" s="64"/>
      <c r="H8" s="61"/>
      <c r="I8" s="65"/>
      <c r="J8" s="47"/>
    </row>
    <row r="9" spans="1:12" ht="15" customHeight="1" thickBot="1">
      <c r="B9" s="111"/>
      <c r="G9" s="47"/>
      <c r="H9" s="66"/>
      <c r="I9" s="67"/>
    </row>
    <row r="10" spans="1:12" ht="23.25" customHeight="1" thickTop="1">
      <c r="B10" s="111"/>
      <c r="C10" s="68" t="s">
        <v>10</v>
      </c>
      <c r="D10" s="69" t="s">
        <v>11</v>
      </c>
      <c r="E10" s="70" t="s">
        <v>12</v>
      </c>
      <c r="F10" s="71" t="s">
        <v>13</v>
      </c>
      <c r="H10" s="66"/>
      <c r="I10" s="67"/>
      <c r="K10" s="72" t="s">
        <v>14</v>
      </c>
    </row>
    <row r="11" spans="1:12" ht="27" customHeight="1">
      <c r="B11" s="111"/>
      <c r="C11" s="73" t="s">
        <v>15</v>
      </c>
      <c r="D11" s="74" t="s">
        <v>16</v>
      </c>
      <c r="E11" s="75" t="s">
        <v>17</v>
      </c>
      <c r="F11" s="76"/>
      <c r="H11" s="66"/>
      <c r="I11" s="77" t="str">
        <f>IF(F11="◯",","&amp;C11,"")</f>
        <v/>
      </c>
      <c r="J11" s="50" t="str">
        <f>IF(CountrySelectionType=K11, "TW", IF(CountrySelectionType=K14, "",FinalCountryList))</f>
        <v>TW</v>
      </c>
      <c r="K11" s="78" t="s">
        <v>18</v>
      </c>
    </row>
    <row r="12" spans="1:12" ht="27" customHeight="1">
      <c r="B12" s="111"/>
      <c r="C12" s="79" t="s">
        <v>19</v>
      </c>
      <c r="D12" s="80" t="s">
        <v>20</v>
      </c>
      <c r="E12" s="81" t="s">
        <v>21</v>
      </c>
      <c r="F12" s="82"/>
      <c r="H12" s="66"/>
      <c r="I12" s="77" t="str">
        <f t="shared" ref="I12:I75" si="0">IF(F12="◯",I11&amp;","&amp;C12,I11)</f>
        <v/>
      </c>
      <c r="J12" s="50" t="str">
        <f>IF(CountrySelectionType=K11, "Only ", IF(CountrySelectionType=K13, "All countries except ", IF(CountrySelectionType=K14, CountrySelectionType, "")))</f>
        <v xml:space="preserve">Only </v>
      </c>
      <c r="K12" s="78" t="s">
        <v>22</v>
      </c>
    </row>
    <row r="13" spans="1:12" ht="27" customHeight="1">
      <c r="B13" s="111"/>
      <c r="C13" s="73" t="s">
        <v>23</v>
      </c>
      <c r="D13" s="74" t="s">
        <v>24</v>
      </c>
      <c r="E13" s="75" t="s">
        <v>25</v>
      </c>
      <c r="F13" s="76" t="s">
        <v>26</v>
      </c>
      <c r="H13" s="66"/>
      <c r="I13" s="77" t="str">
        <f t="shared" si="0"/>
        <v>,TH</v>
      </c>
      <c r="J13" s="50" t="str">
        <f>CONCATENATE(CountryListSuffix,CountryCommaList)</f>
        <v>Only TW</v>
      </c>
      <c r="K13" s="78" t="s">
        <v>27</v>
      </c>
    </row>
    <row r="14" spans="1:12" ht="27" customHeight="1">
      <c r="B14" s="111"/>
      <c r="C14" s="79" t="s">
        <v>28</v>
      </c>
      <c r="D14" s="80" t="s">
        <v>29</v>
      </c>
      <c r="E14" s="81" t="s">
        <v>30</v>
      </c>
      <c r="F14" s="82"/>
      <c r="H14" s="66"/>
      <c r="I14" s="77" t="str">
        <f t="shared" si="0"/>
        <v>,TH</v>
      </c>
      <c r="J14" s="50" t="str">
        <f>IF(CountrySelectionType=K14, "ALL", IF(CountrySelectionType=K13, "EXCLUDE", "INCLUDE"))</f>
        <v>INCLUDE</v>
      </c>
      <c r="K14" s="78" t="s">
        <v>31</v>
      </c>
    </row>
    <row r="15" spans="1:12" ht="27" customHeight="1">
      <c r="B15" s="111"/>
      <c r="C15" s="73" t="s">
        <v>32</v>
      </c>
      <c r="D15" s="74" t="s">
        <v>33</v>
      </c>
      <c r="E15" s="75" t="s">
        <v>34</v>
      </c>
      <c r="F15" s="76"/>
      <c r="H15" s="66"/>
      <c r="I15" s="77" t="str">
        <f t="shared" si="0"/>
        <v>,TH</v>
      </c>
    </row>
    <row r="16" spans="1:12" ht="27" customHeight="1">
      <c r="B16" s="111"/>
      <c r="C16" s="79" t="s">
        <v>35</v>
      </c>
      <c r="D16" s="80" t="s">
        <v>36</v>
      </c>
      <c r="E16" s="81" t="s">
        <v>37</v>
      </c>
      <c r="F16" s="82"/>
      <c r="H16" s="66"/>
      <c r="I16" s="77" t="str">
        <f t="shared" si="0"/>
        <v>,TH</v>
      </c>
    </row>
    <row r="17" spans="2:9" ht="27" customHeight="1">
      <c r="B17" s="111"/>
      <c r="C17" s="73" t="s">
        <v>38</v>
      </c>
      <c r="D17" s="74" t="s">
        <v>39</v>
      </c>
      <c r="E17" s="75" t="s">
        <v>40</v>
      </c>
      <c r="F17" s="76"/>
      <c r="H17" s="66"/>
      <c r="I17" s="77" t="str">
        <f t="shared" si="0"/>
        <v>,TH</v>
      </c>
    </row>
    <row r="18" spans="2:9" ht="27" customHeight="1">
      <c r="B18" s="111"/>
      <c r="C18" s="79" t="s">
        <v>41</v>
      </c>
      <c r="D18" s="80" t="s">
        <v>42</v>
      </c>
      <c r="E18" s="81" t="s">
        <v>43</v>
      </c>
      <c r="F18" s="82"/>
      <c r="H18" s="66"/>
      <c r="I18" s="77" t="str">
        <f t="shared" si="0"/>
        <v>,TH</v>
      </c>
    </row>
    <row r="19" spans="2:9" ht="27" customHeight="1">
      <c r="B19" s="111"/>
      <c r="C19" s="73" t="s">
        <v>44</v>
      </c>
      <c r="D19" s="74" t="s">
        <v>45</v>
      </c>
      <c r="E19" s="75" t="s">
        <v>46</v>
      </c>
      <c r="F19" s="76"/>
      <c r="H19" s="66"/>
      <c r="I19" s="77" t="str">
        <f t="shared" si="0"/>
        <v>,TH</v>
      </c>
    </row>
    <row r="20" spans="2:9" ht="27" customHeight="1">
      <c r="B20" s="111"/>
      <c r="C20" s="79" t="s">
        <v>47</v>
      </c>
      <c r="D20" s="80" t="s">
        <v>48</v>
      </c>
      <c r="E20" s="81" t="s">
        <v>49</v>
      </c>
      <c r="F20" s="82"/>
      <c r="H20" s="66"/>
      <c r="I20" s="77" t="str">
        <f t="shared" si="0"/>
        <v>,TH</v>
      </c>
    </row>
    <row r="21" spans="2:9" ht="27" customHeight="1">
      <c r="B21" s="111"/>
      <c r="C21" s="73" t="s">
        <v>50</v>
      </c>
      <c r="D21" s="74" t="s">
        <v>51</v>
      </c>
      <c r="E21" s="75" t="s">
        <v>52</v>
      </c>
      <c r="F21" s="76"/>
      <c r="H21" s="66"/>
      <c r="I21" s="77" t="str">
        <f t="shared" si="0"/>
        <v>,TH</v>
      </c>
    </row>
    <row r="22" spans="2:9" ht="27" customHeight="1">
      <c r="B22" s="111"/>
      <c r="C22" s="79" t="s">
        <v>53</v>
      </c>
      <c r="D22" s="80" t="s">
        <v>54</v>
      </c>
      <c r="E22" s="81" t="s">
        <v>55</v>
      </c>
      <c r="F22" s="82"/>
      <c r="H22" s="66"/>
      <c r="I22" s="77" t="str">
        <f t="shared" si="0"/>
        <v>,TH</v>
      </c>
    </row>
    <row r="23" spans="2:9" ht="27" customHeight="1">
      <c r="B23" s="111"/>
      <c r="C23" s="73" t="s">
        <v>56</v>
      </c>
      <c r="D23" s="74" t="s">
        <v>57</v>
      </c>
      <c r="E23" s="75" t="s">
        <v>58</v>
      </c>
      <c r="F23" s="76"/>
      <c r="H23" s="66"/>
      <c r="I23" s="77" t="str">
        <f t="shared" si="0"/>
        <v>,TH</v>
      </c>
    </row>
    <row r="24" spans="2:9" ht="27" customHeight="1">
      <c r="B24" s="111"/>
      <c r="C24" s="79" t="s">
        <v>59</v>
      </c>
      <c r="D24" s="80" t="s">
        <v>60</v>
      </c>
      <c r="E24" s="81" t="s">
        <v>61</v>
      </c>
      <c r="F24" s="82"/>
      <c r="H24" s="66"/>
      <c r="I24" s="77" t="str">
        <f t="shared" si="0"/>
        <v>,TH</v>
      </c>
    </row>
    <row r="25" spans="2:9" ht="27" customHeight="1">
      <c r="B25" s="111"/>
      <c r="C25" s="73" t="s">
        <v>62</v>
      </c>
      <c r="D25" s="74" t="s">
        <v>63</v>
      </c>
      <c r="E25" s="75" t="s">
        <v>64</v>
      </c>
      <c r="F25" s="76"/>
      <c r="H25" s="66"/>
      <c r="I25" s="77" t="str">
        <f t="shared" si="0"/>
        <v>,TH</v>
      </c>
    </row>
    <row r="26" spans="2:9" ht="27" customHeight="1">
      <c r="B26" s="111"/>
      <c r="C26" s="79" t="s">
        <v>65</v>
      </c>
      <c r="D26" s="80" t="s">
        <v>66</v>
      </c>
      <c r="E26" s="81" t="s">
        <v>67</v>
      </c>
      <c r="F26" s="82"/>
      <c r="H26" s="66"/>
      <c r="I26" s="77" t="str">
        <f t="shared" si="0"/>
        <v>,TH</v>
      </c>
    </row>
    <row r="27" spans="2:9" ht="27" customHeight="1">
      <c r="B27" s="111"/>
      <c r="C27" s="73" t="s">
        <v>68</v>
      </c>
      <c r="D27" s="74" t="s">
        <v>69</v>
      </c>
      <c r="E27" s="75" t="s">
        <v>70</v>
      </c>
      <c r="F27" s="76"/>
      <c r="H27" s="66"/>
      <c r="I27" s="77" t="str">
        <f t="shared" si="0"/>
        <v>,TH</v>
      </c>
    </row>
    <row r="28" spans="2:9" ht="27" customHeight="1">
      <c r="B28" s="111"/>
      <c r="C28" s="79" t="s">
        <v>71</v>
      </c>
      <c r="D28" s="80" t="s">
        <v>72</v>
      </c>
      <c r="E28" s="81" t="s">
        <v>73</v>
      </c>
      <c r="F28" s="82"/>
      <c r="H28" s="66"/>
      <c r="I28" s="77" t="str">
        <f t="shared" si="0"/>
        <v>,TH</v>
      </c>
    </row>
    <row r="29" spans="2:9" ht="27" customHeight="1">
      <c r="B29" s="111"/>
      <c r="C29" s="73" t="s">
        <v>74</v>
      </c>
      <c r="D29" s="74" t="s">
        <v>75</v>
      </c>
      <c r="E29" s="75" t="s">
        <v>76</v>
      </c>
      <c r="F29" s="76"/>
      <c r="H29" s="66"/>
      <c r="I29" s="77" t="str">
        <f t="shared" si="0"/>
        <v>,TH</v>
      </c>
    </row>
    <row r="30" spans="2:9" ht="27" customHeight="1">
      <c r="B30" s="111"/>
      <c r="C30" s="79" t="s">
        <v>77</v>
      </c>
      <c r="D30" s="80" t="s">
        <v>78</v>
      </c>
      <c r="E30" s="81" t="s">
        <v>79</v>
      </c>
      <c r="F30" s="82"/>
      <c r="H30" s="66"/>
      <c r="I30" s="77" t="str">
        <f t="shared" si="0"/>
        <v>,TH</v>
      </c>
    </row>
    <row r="31" spans="2:9" ht="27" customHeight="1">
      <c r="B31" s="111"/>
      <c r="C31" s="73" t="s">
        <v>80</v>
      </c>
      <c r="D31" s="74" t="s">
        <v>81</v>
      </c>
      <c r="E31" s="75" t="s">
        <v>82</v>
      </c>
      <c r="F31" s="76"/>
      <c r="H31" s="66"/>
      <c r="I31" s="77" t="str">
        <f t="shared" si="0"/>
        <v>,TH</v>
      </c>
    </row>
    <row r="32" spans="2:9" ht="27" customHeight="1">
      <c r="B32" s="111"/>
      <c r="C32" s="79" t="s">
        <v>83</v>
      </c>
      <c r="D32" s="80" t="s">
        <v>84</v>
      </c>
      <c r="E32" s="81" t="s">
        <v>85</v>
      </c>
      <c r="F32" s="82"/>
      <c r="H32" s="66"/>
      <c r="I32" s="77" t="str">
        <f t="shared" si="0"/>
        <v>,TH</v>
      </c>
    </row>
    <row r="33" spans="2:9" ht="27" customHeight="1">
      <c r="B33" s="111"/>
      <c r="C33" s="73" t="s">
        <v>86</v>
      </c>
      <c r="D33" s="74" t="s">
        <v>87</v>
      </c>
      <c r="E33" s="75" t="s">
        <v>88</v>
      </c>
      <c r="F33" s="76"/>
      <c r="H33" s="66"/>
      <c r="I33" s="77" t="str">
        <f t="shared" si="0"/>
        <v>,TH</v>
      </c>
    </row>
    <row r="34" spans="2:9" ht="27" customHeight="1">
      <c r="B34" s="111"/>
      <c r="C34" s="79" t="s">
        <v>89</v>
      </c>
      <c r="D34" s="80" t="s">
        <v>90</v>
      </c>
      <c r="E34" s="81" t="s">
        <v>91</v>
      </c>
      <c r="F34" s="82"/>
      <c r="H34" s="66"/>
      <c r="I34" s="77" t="str">
        <f t="shared" si="0"/>
        <v>,TH</v>
      </c>
    </row>
    <row r="35" spans="2:9" ht="27" customHeight="1">
      <c r="B35" s="111"/>
      <c r="C35" s="73" t="s">
        <v>92</v>
      </c>
      <c r="D35" s="74" t="s">
        <v>93</v>
      </c>
      <c r="E35" s="75" t="s">
        <v>94</v>
      </c>
      <c r="F35" s="76"/>
      <c r="H35" s="66"/>
      <c r="I35" s="77" t="str">
        <f t="shared" si="0"/>
        <v>,TH</v>
      </c>
    </row>
    <row r="36" spans="2:9" ht="27" customHeight="1">
      <c r="B36" s="111"/>
      <c r="C36" s="79" t="s">
        <v>95</v>
      </c>
      <c r="D36" s="80" t="s">
        <v>96</v>
      </c>
      <c r="E36" s="81" t="s">
        <v>97</v>
      </c>
      <c r="F36" s="82"/>
      <c r="H36" s="66"/>
      <c r="I36" s="77" t="str">
        <f t="shared" si="0"/>
        <v>,TH</v>
      </c>
    </row>
    <row r="37" spans="2:9" ht="27" customHeight="1">
      <c r="B37" s="111"/>
      <c r="C37" s="73" t="s">
        <v>98</v>
      </c>
      <c r="D37" s="74" t="s">
        <v>99</v>
      </c>
      <c r="E37" s="75" t="s">
        <v>100</v>
      </c>
      <c r="F37" s="76"/>
      <c r="H37" s="66"/>
      <c r="I37" s="77" t="str">
        <f t="shared" si="0"/>
        <v>,TH</v>
      </c>
    </row>
    <row r="38" spans="2:9" ht="27" customHeight="1">
      <c r="B38" s="111"/>
      <c r="C38" s="79" t="s">
        <v>101</v>
      </c>
      <c r="D38" s="80" t="s">
        <v>102</v>
      </c>
      <c r="E38" s="81" t="s">
        <v>103</v>
      </c>
      <c r="F38" s="82"/>
      <c r="H38" s="66"/>
      <c r="I38" s="77" t="str">
        <f t="shared" si="0"/>
        <v>,TH</v>
      </c>
    </row>
    <row r="39" spans="2:9" ht="27" customHeight="1">
      <c r="B39" s="111"/>
      <c r="C39" s="73" t="s">
        <v>104</v>
      </c>
      <c r="D39" s="74" t="s">
        <v>105</v>
      </c>
      <c r="E39" s="75" t="s">
        <v>106</v>
      </c>
      <c r="F39" s="76"/>
      <c r="H39" s="66"/>
      <c r="I39" s="77" t="str">
        <f t="shared" si="0"/>
        <v>,TH</v>
      </c>
    </row>
    <row r="40" spans="2:9" ht="27" customHeight="1">
      <c r="B40" s="111"/>
      <c r="C40" s="79" t="s">
        <v>107</v>
      </c>
      <c r="D40" s="80" t="s">
        <v>108</v>
      </c>
      <c r="E40" s="81" t="s">
        <v>109</v>
      </c>
      <c r="F40" s="82"/>
      <c r="H40" s="66"/>
      <c r="I40" s="77" t="str">
        <f t="shared" si="0"/>
        <v>,TH</v>
      </c>
    </row>
    <row r="41" spans="2:9" ht="27" customHeight="1">
      <c r="B41" s="111"/>
      <c r="C41" s="73" t="s">
        <v>110</v>
      </c>
      <c r="D41" s="74" t="s">
        <v>111</v>
      </c>
      <c r="E41" s="75" t="s">
        <v>112</v>
      </c>
      <c r="F41" s="76"/>
      <c r="H41" s="66"/>
      <c r="I41" s="77" t="str">
        <f t="shared" si="0"/>
        <v>,TH</v>
      </c>
    </row>
    <row r="42" spans="2:9" ht="27" customHeight="1">
      <c r="B42" s="111"/>
      <c r="C42" s="79" t="s">
        <v>113</v>
      </c>
      <c r="D42" s="80" t="s">
        <v>114</v>
      </c>
      <c r="E42" s="81" t="s">
        <v>115</v>
      </c>
      <c r="F42" s="82"/>
      <c r="H42" s="66"/>
      <c r="I42" s="77" t="str">
        <f t="shared" si="0"/>
        <v>,TH</v>
      </c>
    </row>
    <row r="43" spans="2:9" ht="27" customHeight="1">
      <c r="B43" s="111"/>
      <c r="C43" s="73" t="s">
        <v>116</v>
      </c>
      <c r="D43" s="74" t="s">
        <v>117</v>
      </c>
      <c r="E43" s="75" t="s">
        <v>118</v>
      </c>
      <c r="F43" s="76"/>
      <c r="H43" s="66"/>
      <c r="I43" s="77" t="str">
        <f t="shared" si="0"/>
        <v>,TH</v>
      </c>
    </row>
    <row r="44" spans="2:9" ht="27" customHeight="1">
      <c r="B44" s="111"/>
      <c r="C44" s="79" t="s">
        <v>119</v>
      </c>
      <c r="D44" s="80" t="s">
        <v>120</v>
      </c>
      <c r="E44" s="81" t="s">
        <v>121</v>
      </c>
      <c r="F44" s="82"/>
      <c r="H44" s="66"/>
      <c r="I44" s="77" t="str">
        <f t="shared" si="0"/>
        <v>,TH</v>
      </c>
    </row>
    <row r="45" spans="2:9" ht="27" customHeight="1">
      <c r="B45" s="111"/>
      <c r="C45" s="73" t="s">
        <v>122</v>
      </c>
      <c r="D45" s="74" t="s">
        <v>123</v>
      </c>
      <c r="E45" s="75" t="s">
        <v>124</v>
      </c>
      <c r="F45" s="76"/>
      <c r="H45" s="66"/>
      <c r="I45" s="77" t="str">
        <f t="shared" si="0"/>
        <v>,TH</v>
      </c>
    </row>
    <row r="46" spans="2:9" ht="27" customHeight="1">
      <c r="B46" s="111"/>
      <c r="C46" s="79" t="s">
        <v>125</v>
      </c>
      <c r="D46" s="80" t="s">
        <v>126</v>
      </c>
      <c r="E46" s="81" t="s">
        <v>127</v>
      </c>
      <c r="F46" s="82"/>
      <c r="H46" s="66"/>
      <c r="I46" s="77" t="str">
        <f t="shared" si="0"/>
        <v>,TH</v>
      </c>
    </row>
    <row r="47" spans="2:9" ht="27" customHeight="1">
      <c r="B47" s="111"/>
      <c r="C47" s="73" t="s">
        <v>128</v>
      </c>
      <c r="D47" s="74" t="s">
        <v>129</v>
      </c>
      <c r="E47" s="75" t="s">
        <v>130</v>
      </c>
      <c r="F47" s="76"/>
      <c r="H47" s="66"/>
      <c r="I47" s="77" t="str">
        <f t="shared" si="0"/>
        <v>,TH</v>
      </c>
    </row>
    <row r="48" spans="2:9" ht="27" customHeight="1">
      <c r="B48" s="111"/>
      <c r="C48" s="79" t="s">
        <v>131</v>
      </c>
      <c r="D48" s="80" t="s">
        <v>132</v>
      </c>
      <c r="E48" s="81" t="s">
        <v>133</v>
      </c>
      <c r="F48" s="82"/>
      <c r="H48" s="66"/>
      <c r="I48" s="77" t="str">
        <f t="shared" si="0"/>
        <v>,TH</v>
      </c>
    </row>
    <row r="49" spans="2:9" ht="27" customHeight="1">
      <c r="B49" s="111"/>
      <c r="C49" s="73" t="s">
        <v>134</v>
      </c>
      <c r="D49" s="74" t="s">
        <v>135</v>
      </c>
      <c r="E49" s="75" t="s">
        <v>136</v>
      </c>
      <c r="F49" s="76"/>
      <c r="H49" s="66"/>
      <c r="I49" s="77" t="str">
        <f t="shared" si="0"/>
        <v>,TH</v>
      </c>
    </row>
    <row r="50" spans="2:9" ht="27" customHeight="1">
      <c r="B50" s="111"/>
      <c r="C50" s="79" t="s">
        <v>137</v>
      </c>
      <c r="D50" s="80" t="s">
        <v>138</v>
      </c>
      <c r="E50" s="81" t="s">
        <v>139</v>
      </c>
      <c r="F50" s="82"/>
      <c r="H50" s="66"/>
      <c r="I50" s="77" t="str">
        <f t="shared" si="0"/>
        <v>,TH</v>
      </c>
    </row>
    <row r="51" spans="2:9" ht="27" customHeight="1">
      <c r="B51" s="111"/>
      <c r="C51" s="73" t="s">
        <v>140</v>
      </c>
      <c r="D51" s="74" t="s">
        <v>141</v>
      </c>
      <c r="E51" s="75" t="s">
        <v>142</v>
      </c>
      <c r="F51" s="76"/>
      <c r="H51" s="66"/>
      <c r="I51" s="77" t="str">
        <f t="shared" si="0"/>
        <v>,TH</v>
      </c>
    </row>
    <row r="52" spans="2:9" ht="27" customHeight="1">
      <c r="B52" s="111"/>
      <c r="C52" s="79" t="s">
        <v>143</v>
      </c>
      <c r="D52" s="80" t="s">
        <v>144</v>
      </c>
      <c r="E52" s="81" t="s">
        <v>145</v>
      </c>
      <c r="F52" s="82"/>
      <c r="H52" s="66"/>
      <c r="I52" s="77" t="str">
        <f t="shared" si="0"/>
        <v>,TH</v>
      </c>
    </row>
    <row r="53" spans="2:9" ht="27" customHeight="1">
      <c r="B53" s="111"/>
      <c r="C53" s="73" t="s">
        <v>146</v>
      </c>
      <c r="D53" s="74" t="s">
        <v>147</v>
      </c>
      <c r="E53" s="75" t="s">
        <v>148</v>
      </c>
      <c r="F53" s="76"/>
      <c r="H53" s="66"/>
      <c r="I53" s="77" t="str">
        <f t="shared" si="0"/>
        <v>,TH</v>
      </c>
    </row>
    <row r="54" spans="2:9" ht="27" customHeight="1">
      <c r="B54" s="111"/>
      <c r="C54" s="79" t="s">
        <v>149</v>
      </c>
      <c r="D54" s="80" t="s">
        <v>150</v>
      </c>
      <c r="E54" s="81" t="s">
        <v>151</v>
      </c>
      <c r="F54" s="82"/>
      <c r="H54" s="66"/>
      <c r="I54" s="77" t="str">
        <f t="shared" si="0"/>
        <v>,TH</v>
      </c>
    </row>
    <row r="55" spans="2:9" ht="27" customHeight="1">
      <c r="B55" s="111"/>
      <c r="C55" s="73" t="s">
        <v>152</v>
      </c>
      <c r="D55" s="74" t="s">
        <v>153</v>
      </c>
      <c r="E55" s="75" t="s">
        <v>154</v>
      </c>
      <c r="F55" s="76"/>
      <c r="H55" s="66"/>
      <c r="I55" s="77" t="str">
        <f t="shared" si="0"/>
        <v>,TH</v>
      </c>
    </row>
    <row r="56" spans="2:9" ht="27" customHeight="1">
      <c r="B56" s="111"/>
      <c r="C56" s="79" t="s">
        <v>155</v>
      </c>
      <c r="D56" s="80" t="s">
        <v>156</v>
      </c>
      <c r="E56" s="81" t="s">
        <v>157</v>
      </c>
      <c r="F56" s="82"/>
      <c r="H56" s="66"/>
      <c r="I56" s="77" t="str">
        <f t="shared" si="0"/>
        <v>,TH</v>
      </c>
    </row>
    <row r="57" spans="2:9" ht="27" customHeight="1">
      <c r="B57" s="111"/>
      <c r="C57" s="73" t="s">
        <v>158</v>
      </c>
      <c r="D57" s="74" t="s">
        <v>159</v>
      </c>
      <c r="E57" s="75" t="s">
        <v>160</v>
      </c>
      <c r="F57" s="76"/>
      <c r="H57" s="66"/>
      <c r="I57" s="77" t="str">
        <f t="shared" si="0"/>
        <v>,TH</v>
      </c>
    </row>
    <row r="58" spans="2:9" ht="27" customHeight="1">
      <c r="B58" s="111"/>
      <c r="C58" s="79" t="s">
        <v>161</v>
      </c>
      <c r="D58" s="80" t="s">
        <v>162</v>
      </c>
      <c r="E58" s="81" t="s">
        <v>163</v>
      </c>
      <c r="F58" s="82"/>
      <c r="H58" s="66"/>
      <c r="I58" s="77" t="str">
        <f t="shared" si="0"/>
        <v>,TH</v>
      </c>
    </row>
    <row r="59" spans="2:9" ht="27" customHeight="1">
      <c r="B59" s="111"/>
      <c r="C59" s="73" t="s">
        <v>164</v>
      </c>
      <c r="D59" s="74" t="s">
        <v>165</v>
      </c>
      <c r="E59" s="75" t="s">
        <v>166</v>
      </c>
      <c r="F59" s="76"/>
      <c r="H59" s="66"/>
      <c r="I59" s="77" t="str">
        <f t="shared" si="0"/>
        <v>,TH</v>
      </c>
    </row>
    <row r="60" spans="2:9" ht="27" customHeight="1">
      <c r="B60" s="111"/>
      <c r="C60" s="79" t="s">
        <v>167</v>
      </c>
      <c r="D60" s="80" t="s">
        <v>168</v>
      </c>
      <c r="E60" s="81" t="s">
        <v>169</v>
      </c>
      <c r="F60" s="82"/>
      <c r="H60" s="66"/>
      <c r="I60" s="77" t="str">
        <f t="shared" si="0"/>
        <v>,TH</v>
      </c>
    </row>
    <row r="61" spans="2:9" ht="27" customHeight="1">
      <c r="B61" s="111"/>
      <c r="C61" s="73" t="s">
        <v>170</v>
      </c>
      <c r="D61" s="74" t="s">
        <v>171</v>
      </c>
      <c r="E61" s="75" t="s">
        <v>172</v>
      </c>
      <c r="F61" s="76"/>
      <c r="H61" s="66"/>
      <c r="I61" s="77" t="str">
        <f t="shared" si="0"/>
        <v>,TH</v>
      </c>
    </row>
    <row r="62" spans="2:9" ht="27" customHeight="1">
      <c r="B62" s="111"/>
      <c r="C62" s="79" t="s">
        <v>173</v>
      </c>
      <c r="D62" s="80" t="s">
        <v>174</v>
      </c>
      <c r="E62" s="81" t="s">
        <v>175</v>
      </c>
      <c r="F62" s="82"/>
      <c r="H62" s="66"/>
      <c r="I62" s="77" t="str">
        <f t="shared" si="0"/>
        <v>,TH</v>
      </c>
    </row>
    <row r="63" spans="2:9" ht="27" customHeight="1">
      <c r="B63" s="111"/>
      <c r="C63" s="73" t="s">
        <v>176</v>
      </c>
      <c r="D63" s="74" t="s">
        <v>177</v>
      </c>
      <c r="E63" s="75" t="s">
        <v>178</v>
      </c>
      <c r="F63" s="76"/>
      <c r="H63" s="66"/>
      <c r="I63" s="77" t="str">
        <f t="shared" si="0"/>
        <v>,TH</v>
      </c>
    </row>
    <row r="64" spans="2:9" ht="27" customHeight="1">
      <c r="B64" s="111"/>
      <c r="C64" s="79" t="s">
        <v>179</v>
      </c>
      <c r="D64" s="80" t="s">
        <v>180</v>
      </c>
      <c r="E64" s="81" t="s">
        <v>181</v>
      </c>
      <c r="F64" s="82"/>
      <c r="H64" s="66"/>
      <c r="I64" s="77" t="str">
        <f t="shared" si="0"/>
        <v>,TH</v>
      </c>
    </row>
    <row r="65" spans="2:9" ht="27" customHeight="1">
      <c r="B65" s="111"/>
      <c r="C65" s="73" t="s">
        <v>182</v>
      </c>
      <c r="D65" s="74" t="s">
        <v>183</v>
      </c>
      <c r="E65" s="75" t="s">
        <v>184</v>
      </c>
      <c r="F65" s="76"/>
      <c r="H65" s="66"/>
      <c r="I65" s="77" t="str">
        <f t="shared" si="0"/>
        <v>,TH</v>
      </c>
    </row>
    <row r="66" spans="2:9" ht="27" customHeight="1">
      <c r="B66" s="111"/>
      <c r="C66" s="79" t="s">
        <v>185</v>
      </c>
      <c r="D66" s="80" t="s">
        <v>186</v>
      </c>
      <c r="E66" s="81" t="s">
        <v>187</v>
      </c>
      <c r="F66" s="82"/>
      <c r="H66" s="66"/>
      <c r="I66" s="77" t="str">
        <f t="shared" si="0"/>
        <v>,TH</v>
      </c>
    </row>
    <row r="67" spans="2:9" ht="27" customHeight="1">
      <c r="B67" s="111"/>
      <c r="C67" s="73" t="s">
        <v>188</v>
      </c>
      <c r="D67" s="74" t="s">
        <v>189</v>
      </c>
      <c r="E67" s="75" t="s">
        <v>190</v>
      </c>
      <c r="F67" s="76"/>
      <c r="H67" s="66"/>
      <c r="I67" s="77" t="str">
        <f t="shared" si="0"/>
        <v>,TH</v>
      </c>
    </row>
    <row r="68" spans="2:9" ht="27" customHeight="1">
      <c r="B68" s="111"/>
      <c r="C68" s="79" t="s">
        <v>191</v>
      </c>
      <c r="D68" s="80" t="s">
        <v>192</v>
      </c>
      <c r="E68" s="81" t="s">
        <v>193</v>
      </c>
      <c r="F68" s="82"/>
      <c r="H68" s="66"/>
      <c r="I68" s="77" t="str">
        <f t="shared" si="0"/>
        <v>,TH</v>
      </c>
    </row>
    <row r="69" spans="2:9" ht="27" customHeight="1">
      <c r="B69" s="111"/>
      <c r="C69" s="73" t="s">
        <v>194</v>
      </c>
      <c r="D69" s="74" t="s">
        <v>195</v>
      </c>
      <c r="E69" s="75" t="s">
        <v>196</v>
      </c>
      <c r="F69" s="76"/>
      <c r="H69" s="66"/>
      <c r="I69" s="77" t="str">
        <f t="shared" si="0"/>
        <v>,TH</v>
      </c>
    </row>
    <row r="70" spans="2:9" ht="27" customHeight="1">
      <c r="B70" s="111"/>
      <c r="C70" s="79" t="s">
        <v>197</v>
      </c>
      <c r="D70" s="80" t="s">
        <v>198</v>
      </c>
      <c r="E70" s="81" t="s">
        <v>199</v>
      </c>
      <c r="F70" s="82"/>
      <c r="H70" s="66"/>
      <c r="I70" s="77" t="str">
        <f t="shared" si="0"/>
        <v>,TH</v>
      </c>
    </row>
    <row r="71" spans="2:9" ht="27" customHeight="1">
      <c r="B71" s="111"/>
      <c r="C71" s="73" t="s">
        <v>200</v>
      </c>
      <c r="D71" s="74" t="s">
        <v>201</v>
      </c>
      <c r="E71" s="75" t="s">
        <v>202</v>
      </c>
      <c r="F71" s="76"/>
      <c r="H71" s="66"/>
      <c r="I71" s="77" t="str">
        <f t="shared" si="0"/>
        <v>,TH</v>
      </c>
    </row>
    <row r="72" spans="2:9" ht="27" customHeight="1">
      <c r="B72" s="111"/>
      <c r="C72" s="79" t="s">
        <v>203</v>
      </c>
      <c r="D72" s="80" t="s">
        <v>204</v>
      </c>
      <c r="E72" s="81" t="s">
        <v>205</v>
      </c>
      <c r="F72" s="82"/>
      <c r="H72" s="66"/>
      <c r="I72" s="77" t="str">
        <f t="shared" si="0"/>
        <v>,TH</v>
      </c>
    </row>
    <row r="73" spans="2:9" ht="27" customHeight="1">
      <c r="B73" s="111"/>
      <c r="C73" s="73" t="s">
        <v>206</v>
      </c>
      <c r="D73" s="74" t="s">
        <v>207</v>
      </c>
      <c r="E73" s="75" t="s">
        <v>208</v>
      </c>
      <c r="F73" s="76"/>
      <c r="H73" s="66"/>
      <c r="I73" s="77" t="str">
        <f t="shared" si="0"/>
        <v>,TH</v>
      </c>
    </row>
    <row r="74" spans="2:9" ht="27" customHeight="1">
      <c r="B74" s="111"/>
      <c r="C74" s="79" t="s">
        <v>209</v>
      </c>
      <c r="D74" s="80" t="s">
        <v>210</v>
      </c>
      <c r="E74" s="81" t="s">
        <v>211</v>
      </c>
      <c r="F74" s="82"/>
      <c r="H74" s="66"/>
      <c r="I74" s="77" t="str">
        <f t="shared" si="0"/>
        <v>,TH</v>
      </c>
    </row>
    <row r="75" spans="2:9" ht="27" customHeight="1">
      <c r="B75" s="111"/>
      <c r="C75" s="73" t="s">
        <v>212</v>
      </c>
      <c r="D75" s="74" t="s">
        <v>213</v>
      </c>
      <c r="E75" s="75" t="s">
        <v>214</v>
      </c>
      <c r="F75" s="76"/>
      <c r="H75" s="66"/>
      <c r="I75" s="77" t="str">
        <f t="shared" si="0"/>
        <v>,TH</v>
      </c>
    </row>
    <row r="76" spans="2:9" ht="27" customHeight="1">
      <c r="B76" s="111"/>
      <c r="C76" s="79" t="s">
        <v>215</v>
      </c>
      <c r="D76" s="80" t="s">
        <v>216</v>
      </c>
      <c r="E76" s="81" t="s">
        <v>217</v>
      </c>
      <c r="F76" s="82"/>
      <c r="H76" s="66"/>
      <c r="I76" s="77" t="str">
        <f t="shared" ref="I76:I139" si="1">IF(F76="◯",I75&amp;","&amp;C76,I75)</f>
        <v>,TH</v>
      </c>
    </row>
    <row r="77" spans="2:9" ht="27" customHeight="1">
      <c r="B77" s="111"/>
      <c r="C77" s="73" t="s">
        <v>218</v>
      </c>
      <c r="D77" s="74" t="s">
        <v>219</v>
      </c>
      <c r="E77" s="75" t="s">
        <v>220</v>
      </c>
      <c r="F77" s="76"/>
      <c r="H77" s="66"/>
      <c r="I77" s="77" t="str">
        <f t="shared" si="1"/>
        <v>,TH</v>
      </c>
    </row>
    <row r="78" spans="2:9" ht="27" customHeight="1">
      <c r="B78" s="111"/>
      <c r="C78" s="79" t="s">
        <v>221</v>
      </c>
      <c r="D78" s="80" t="s">
        <v>222</v>
      </c>
      <c r="E78" s="81" t="s">
        <v>223</v>
      </c>
      <c r="F78" s="82"/>
      <c r="H78" s="66"/>
      <c r="I78" s="77" t="str">
        <f t="shared" si="1"/>
        <v>,TH</v>
      </c>
    </row>
    <row r="79" spans="2:9" ht="27" customHeight="1">
      <c r="B79" s="111"/>
      <c r="C79" s="73" t="s">
        <v>224</v>
      </c>
      <c r="D79" s="74" t="s">
        <v>225</v>
      </c>
      <c r="E79" s="75" t="s">
        <v>226</v>
      </c>
      <c r="F79" s="76"/>
      <c r="H79" s="66"/>
      <c r="I79" s="77" t="str">
        <f t="shared" si="1"/>
        <v>,TH</v>
      </c>
    </row>
    <row r="80" spans="2:9" ht="27" customHeight="1">
      <c r="B80" s="111"/>
      <c r="C80" s="79" t="s">
        <v>227</v>
      </c>
      <c r="D80" s="80" t="s">
        <v>228</v>
      </c>
      <c r="E80" s="81" t="s">
        <v>229</v>
      </c>
      <c r="F80" s="82"/>
      <c r="H80" s="66"/>
      <c r="I80" s="77" t="str">
        <f t="shared" si="1"/>
        <v>,TH</v>
      </c>
    </row>
    <row r="81" spans="2:9" ht="27" customHeight="1">
      <c r="B81" s="111"/>
      <c r="C81" s="73" t="s">
        <v>230</v>
      </c>
      <c r="D81" s="74" t="s">
        <v>231</v>
      </c>
      <c r="E81" s="75" t="s">
        <v>232</v>
      </c>
      <c r="F81" s="76"/>
      <c r="H81" s="66"/>
      <c r="I81" s="77" t="str">
        <f t="shared" si="1"/>
        <v>,TH</v>
      </c>
    </row>
    <row r="82" spans="2:9" ht="27" customHeight="1">
      <c r="B82" s="111"/>
      <c r="C82" s="79" t="s">
        <v>233</v>
      </c>
      <c r="D82" s="80" t="s">
        <v>234</v>
      </c>
      <c r="E82" s="81" t="s">
        <v>235</v>
      </c>
      <c r="F82" s="82"/>
      <c r="H82" s="66"/>
      <c r="I82" s="77" t="str">
        <f t="shared" si="1"/>
        <v>,TH</v>
      </c>
    </row>
    <row r="83" spans="2:9" ht="27" customHeight="1">
      <c r="B83" s="111"/>
      <c r="C83" s="73" t="s">
        <v>236</v>
      </c>
      <c r="D83" s="74" t="s">
        <v>237</v>
      </c>
      <c r="E83" s="75" t="s">
        <v>238</v>
      </c>
      <c r="F83" s="76"/>
      <c r="H83" s="66"/>
      <c r="I83" s="77" t="str">
        <f t="shared" si="1"/>
        <v>,TH</v>
      </c>
    </row>
    <row r="84" spans="2:9" ht="27" customHeight="1">
      <c r="B84" s="111"/>
      <c r="C84" s="79" t="s">
        <v>239</v>
      </c>
      <c r="D84" s="80" t="s">
        <v>240</v>
      </c>
      <c r="E84" s="81" t="s">
        <v>241</v>
      </c>
      <c r="F84" s="82"/>
      <c r="H84" s="66"/>
      <c r="I84" s="77" t="str">
        <f t="shared" si="1"/>
        <v>,TH</v>
      </c>
    </row>
    <row r="85" spans="2:9" ht="27" customHeight="1">
      <c r="B85" s="111"/>
      <c r="C85" s="73" t="s">
        <v>242</v>
      </c>
      <c r="D85" s="74" t="s">
        <v>243</v>
      </c>
      <c r="E85" s="75" t="s">
        <v>244</v>
      </c>
      <c r="F85" s="76"/>
      <c r="H85" s="66"/>
      <c r="I85" s="77" t="str">
        <f t="shared" si="1"/>
        <v>,TH</v>
      </c>
    </row>
    <row r="86" spans="2:9" ht="27" customHeight="1">
      <c r="B86" s="111"/>
      <c r="C86" s="79" t="s">
        <v>245</v>
      </c>
      <c r="D86" s="80" t="s">
        <v>246</v>
      </c>
      <c r="E86" s="81" t="s">
        <v>247</v>
      </c>
      <c r="F86" s="82"/>
      <c r="H86" s="66"/>
      <c r="I86" s="77" t="str">
        <f t="shared" si="1"/>
        <v>,TH</v>
      </c>
    </row>
    <row r="87" spans="2:9" ht="27" customHeight="1">
      <c r="B87" s="111"/>
      <c r="C87" s="73" t="s">
        <v>248</v>
      </c>
      <c r="D87" s="74" t="s">
        <v>249</v>
      </c>
      <c r="E87" s="75" t="s">
        <v>250</v>
      </c>
      <c r="F87" s="76"/>
      <c r="H87" s="66"/>
      <c r="I87" s="77" t="str">
        <f t="shared" si="1"/>
        <v>,TH</v>
      </c>
    </row>
    <row r="88" spans="2:9" ht="27" customHeight="1">
      <c r="B88" s="111"/>
      <c r="C88" s="79" t="s">
        <v>251</v>
      </c>
      <c r="D88" s="80" t="s">
        <v>252</v>
      </c>
      <c r="E88" s="81" t="s">
        <v>253</v>
      </c>
      <c r="F88" s="82"/>
      <c r="H88" s="66"/>
      <c r="I88" s="77" t="str">
        <f t="shared" si="1"/>
        <v>,TH</v>
      </c>
    </row>
    <row r="89" spans="2:9" ht="27" customHeight="1">
      <c r="B89" s="111"/>
      <c r="C89" s="73" t="s">
        <v>254</v>
      </c>
      <c r="D89" s="74" t="s">
        <v>255</v>
      </c>
      <c r="E89" s="75" t="s">
        <v>256</v>
      </c>
      <c r="F89" s="76"/>
      <c r="H89" s="66"/>
      <c r="I89" s="77" t="str">
        <f t="shared" si="1"/>
        <v>,TH</v>
      </c>
    </row>
    <row r="90" spans="2:9" ht="27" customHeight="1">
      <c r="B90" s="111"/>
      <c r="C90" s="79" t="s">
        <v>257</v>
      </c>
      <c r="D90" s="80" t="s">
        <v>258</v>
      </c>
      <c r="E90" s="81" t="s">
        <v>259</v>
      </c>
      <c r="F90" s="82"/>
      <c r="H90" s="66"/>
      <c r="I90" s="77" t="str">
        <f t="shared" si="1"/>
        <v>,TH</v>
      </c>
    </row>
    <row r="91" spans="2:9" ht="27" customHeight="1">
      <c r="B91" s="111"/>
      <c r="C91" s="73" t="s">
        <v>260</v>
      </c>
      <c r="D91" s="74" t="s">
        <v>261</v>
      </c>
      <c r="E91" s="75" t="s">
        <v>262</v>
      </c>
      <c r="F91" s="76"/>
      <c r="H91" s="66"/>
      <c r="I91" s="77" t="str">
        <f t="shared" si="1"/>
        <v>,TH</v>
      </c>
    </row>
    <row r="92" spans="2:9" ht="27" customHeight="1">
      <c r="B92" s="111"/>
      <c r="C92" s="79" t="s">
        <v>263</v>
      </c>
      <c r="D92" s="80" t="s">
        <v>264</v>
      </c>
      <c r="E92" s="81" t="s">
        <v>265</v>
      </c>
      <c r="F92" s="82"/>
      <c r="H92" s="66"/>
      <c r="I92" s="77" t="str">
        <f t="shared" si="1"/>
        <v>,TH</v>
      </c>
    </row>
    <row r="93" spans="2:9" ht="27" customHeight="1">
      <c r="B93" s="111"/>
      <c r="C93" s="73" t="s">
        <v>266</v>
      </c>
      <c r="D93" s="74" t="s">
        <v>267</v>
      </c>
      <c r="E93" s="75" t="s">
        <v>268</v>
      </c>
      <c r="F93" s="76"/>
      <c r="H93" s="66"/>
      <c r="I93" s="77" t="str">
        <f t="shared" si="1"/>
        <v>,TH</v>
      </c>
    </row>
    <row r="94" spans="2:9" ht="27" customHeight="1">
      <c r="B94" s="111"/>
      <c r="C94" s="79" t="s">
        <v>269</v>
      </c>
      <c r="D94" s="80" t="s">
        <v>270</v>
      </c>
      <c r="E94" s="81" t="s">
        <v>271</v>
      </c>
      <c r="F94" s="82"/>
      <c r="H94" s="66"/>
      <c r="I94" s="77" t="str">
        <f t="shared" si="1"/>
        <v>,TH</v>
      </c>
    </row>
    <row r="95" spans="2:9" ht="27" customHeight="1">
      <c r="B95" s="111"/>
      <c r="C95" s="73" t="s">
        <v>272</v>
      </c>
      <c r="D95" s="74" t="s">
        <v>273</v>
      </c>
      <c r="E95" s="75" t="s">
        <v>274</v>
      </c>
      <c r="F95" s="76"/>
      <c r="H95" s="66"/>
      <c r="I95" s="77" t="str">
        <f t="shared" si="1"/>
        <v>,TH</v>
      </c>
    </row>
    <row r="96" spans="2:9" ht="27" customHeight="1">
      <c r="B96" s="111"/>
      <c r="C96" s="79" t="s">
        <v>275</v>
      </c>
      <c r="D96" s="80" t="s">
        <v>276</v>
      </c>
      <c r="E96" s="81" t="s">
        <v>277</v>
      </c>
      <c r="F96" s="82"/>
      <c r="H96" s="66"/>
      <c r="I96" s="77" t="str">
        <f t="shared" si="1"/>
        <v>,TH</v>
      </c>
    </row>
    <row r="97" spans="2:9" ht="27" customHeight="1">
      <c r="B97" s="111"/>
      <c r="C97" s="73" t="s">
        <v>278</v>
      </c>
      <c r="D97" s="74" t="s">
        <v>279</v>
      </c>
      <c r="E97" s="75" t="s">
        <v>280</v>
      </c>
      <c r="F97" s="76"/>
      <c r="H97" s="66"/>
      <c r="I97" s="77" t="str">
        <f t="shared" si="1"/>
        <v>,TH</v>
      </c>
    </row>
    <row r="98" spans="2:9" ht="27" customHeight="1">
      <c r="B98" s="111"/>
      <c r="C98" s="79" t="s">
        <v>281</v>
      </c>
      <c r="D98" s="80" t="s">
        <v>282</v>
      </c>
      <c r="E98" s="81" t="s">
        <v>283</v>
      </c>
      <c r="F98" s="82"/>
      <c r="H98" s="66"/>
      <c r="I98" s="77" t="str">
        <f t="shared" si="1"/>
        <v>,TH</v>
      </c>
    </row>
    <row r="99" spans="2:9" ht="27" customHeight="1">
      <c r="B99" s="111"/>
      <c r="C99" s="73" t="s">
        <v>284</v>
      </c>
      <c r="D99" s="74" t="s">
        <v>285</v>
      </c>
      <c r="E99" s="75" t="s">
        <v>286</v>
      </c>
      <c r="F99" s="76"/>
      <c r="H99" s="66"/>
      <c r="I99" s="77" t="str">
        <f t="shared" si="1"/>
        <v>,TH</v>
      </c>
    </row>
    <row r="100" spans="2:9" ht="27" customHeight="1">
      <c r="B100" s="111"/>
      <c r="C100" s="79" t="s">
        <v>287</v>
      </c>
      <c r="D100" s="80" t="s">
        <v>288</v>
      </c>
      <c r="E100" s="81" t="s">
        <v>289</v>
      </c>
      <c r="F100" s="82"/>
      <c r="H100" s="66"/>
      <c r="I100" s="77" t="str">
        <f t="shared" si="1"/>
        <v>,TH</v>
      </c>
    </row>
    <row r="101" spans="2:9" ht="27" customHeight="1">
      <c r="B101" s="111"/>
      <c r="C101" s="73" t="s">
        <v>290</v>
      </c>
      <c r="D101" s="74" t="s">
        <v>291</v>
      </c>
      <c r="E101" s="75" t="s">
        <v>292</v>
      </c>
      <c r="F101" s="76"/>
      <c r="H101" s="66"/>
      <c r="I101" s="77" t="str">
        <f t="shared" si="1"/>
        <v>,TH</v>
      </c>
    </row>
    <row r="102" spans="2:9" ht="27" customHeight="1">
      <c r="B102" s="111"/>
      <c r="C102" s="79" t="s">
        <v>293</v>
      </c>
      <c r="D102" s="80" t="s">
        <v>294</v>
      </c>
      <c r="E102" s="81" t="s">
        <v>295</v>
      </c>
      <c r="F102" s="82"/>
      <c r="H102" s="66"/>
      <c r="I102" s="77" t="str">
        <f t="shared" si="1"/>
        <v>,TH</v>
      </c>
    </row>
    <row r="103" spans="2:9" ht="27" customHeight="1">
      <c r="B103" s="111"/>
      <c r="C103" s="73" t="s">
        <v>296</v>
      </c>
      <c r="D103" s="74" t="s">
        <v>297</v>
      </c>
      <c r="E103" s="75" t="s">
        <v>298</v>
      </c>
      <c r="F103" s="76"/>
      <c r="H103" s="66"/>
      <c r="I103" s="77" t="str">
        <f t="shared" si="1"/>
        <v>,TH</v>
      </c>
    </row>
    <row r="104" spans="2:9" ht="27" customHeight="1">
      <c r="B104" s="111"/>
      <c r="C104" s="79" t="s">
        <v>299</v>
      </c>
      <c r="D104" s="80" t="s">
        <v>300</v>
      </c>
      <c r="E104" s="81" t="s">
        <v>301</v>
      </c>
      <c r="F104" s="82"/>
      <c r="H104" s="66"/>
      <c r="I104" s="77" t="str">
        <f t="shared" si="1"/>
        <v>,TH</v>
      </c>
    </row>
    <row r="105" spans="2:9" ht="27" customHeight="1">
      <c r="B105" s="111"/>
      <c r="C105" s="73" t="s">
        <v>302</v>
      </c>
      <c r="D105" s="74" t="s">
        <v>303</v>
      </c>
      <c r="E105" s="75" t="s">
        <v>304</v>
      </c>
      <c r="F105" s="76"/>
      <c r="H105" s="66"/>
      <c r="I105" s="77" t="str">
        <f t="shared" si="1"/>
        <v>,TH</v>
      </c>
    </row>
    <row r="106" spans="2:9" ht="27" customHeight="1">
      <c r="B106" s="111"/>
      <c r="C106" s="79" t="s">
        <v>305</v>
      </c>
      <c r="D106" s="80" t="s">
        <v>306</v>
      </c>
      <c r="E106" s="81" t="s">
        <v>307</v>
      </c>
      <c r="F106" s="82"/>
      <c r="H106" s="66"/>
      <c r="I106" s="77" t="str">
        <f t="shared" si="1"/>
        <v>,TH</v>
      </c>
    </row>
    <row r="107" spans="2:9" ht="27" customHeight="1">
      <c r="B107" s="111"/>
      <c r="C107" s="73" t="s">
        <v>308</v>
      </c>
      <c r="D107" s="74" t="s">
        <v>309</v>
      </c>
      <c r="E107" s="75" t="s">
        <v>310</v>
      </c>
      <c r="F107" s="76"/>
      <c r="H107" s="66"/>
      <c r="I107" s="77" t="str">
        <f t="shared" si="1"/>
        <v>,TH</v>
      </c>
    </row>
    <row r="108" spans="2:9" ht="27" customHeight="1">
      <c r="B108" s="111"/>
      <c r="C108" s="79" t="s">
        <v>311</v>
      </c>
      <c r="D108" s="80" t="s">
        <v>312</v>
      </c>
      <c r="E108" s="81" t="s">
        <v>313</v>
      </c>
      <c r="F108" s="82"/>
      <c r="H108" s="66"/>
      <c r="I108" s="77" t="str">
        <f t="shared" si="1"/>
        <v>,TH</v>
      </c>
    </row>
    <row r="109" spans="2:9" ht="27" customHeight="1">
      <c r="B109" s="111"/>
      <c r="C109" s="73" t="s">
        <v>314</v>
      </c>
      <c r="D109" s="74" t="s">
        <v>315</v>
      </c>
      <c r="E109" s="75" t="s">
        <v>316</v>
      </c>
      <c r="F109" s="76"/>
      <c r="H109" s="66"/>
      <c r="I109" s="77" t="str">
        <f t="shared" si="1"/>
        <v>,TH</v>
      </c>
    </row>
    <row r="110" spans="2:9" ht="27" customHeight="1">
      <c r="B110" s="111"/>
      <c r="C110" s="79" t="s">
        <v>317</v>
      </c>
      <c r="D110" s="80" t="s">
        <v>318</v>
      </c>
      <c r="E110" s="81" t="s">
        <v>319</v>
      </c>
      <c r="F110" s="82"/>
      <c r="H110" s="66"/>
      <c r="I110" s="77" t="str">
        <f t="shared" si="1"/>
        <v>,TH</v>
      </c>
    </row>
    <row r="111" spans="2:9" ht="27" customHeight="1">
      <c r="B111" s="111"/>
      <c r="C111" s="73" t="s">
        <v>320</v>
      </c>
      <c r="D111" s="74" t="s">
        <v>321</v>
      </c>
      <c r="E111" s="75" t="s">
        <v>322</v>
      </c>
      <c r="F111" s="76"/>
      <c r="H111" s="66"/>
      <c r="I111" s="77" t="str">
        <f t="shared" si="1"/>
        <v>,TH</v>
      </c>
    </row>
    <row r="112" spans="2:9" ht="27" customHeight="1">
      <c r="B112" s="111"/>
      <c r="C112" s="79" t="s">
        <v>323</v>
      </c>
      <c r="D112" s="80" t="s">
        <v>324</v>
      </c>
      <c r="E112" s="81" t="s">
        <v>325</v>
      </c>
      <c r="F112" s="82"/>
      <c r="H112" s="66"/>
      <c r="I112" s="77" t="str">
        <f t="shared" si="1"/>
        <v>,TH</v>
      </c>
    </row>
    <row r="113" spans="2:9" ht="27" customHeight="1">
      <c r="B113" s="111"/>
      <c r="C113" s="73" t="s">
        <v>326</v>
      </c>
      <c r="D113" s="74" t="s">
        <v>327</v>
      </c>
      <c r="E113" s="75" t="s">
        <v>328</v>
      </c>
      <c r="F113" s="76"/>
      <c r="H113" s="66"/>
      <c r="I113" s="77" t="str">
        <f t="shared" si="1"/>
        <v>,TH</v>
      </c>
    </row>
    <row r="114" spans="2:9" ht="27" customHeight="1">
      <c r="B114" s="111"/>
      <c r="C114" s="79" t="s">
        <v>329</v>
      </c>
      <c r="D114" s="80" t="s">
        <v>330</v>
      </c>
      <c r="E114" s="81" t="s">
        <v>331</v>
      </c>
      <c r="F114" s="82"/>
      <c r="H114" s="66"/>
      <c r="I114" s="77" t="str">
        <f t="shared" si="1"/>
        <v>,TH</v>
      </c>
    </row>
    <row r="115" spans="2:9" ht="27" customHeight="1">
      <c r="B115" s="111"/>
      <c r="C115" s="73" t="s">
        <v>332</v>
      </c>
      <c r="D115" s="74" t="s">
        <v>333</v>
      </c>
      <c r="E115" s="75" t="s">
        <v>334</v>
      </c>
      <c r="F115" s="76"/>
      <c r="H115" s="66"/>
      <c r="I115" s="77" t="str">
        <f t="shared" si="1"/>
        <v>,TH</v>
      </c>
    </row>
    <row r="116" spans="2:9" ht="27" customHeight="1">
      <c r="B116" s="111"/>
      <c r="C116" s="79" t="s">
        <v>335</v>
      </c>
      <c r="D116" s="80" t="s">
        <v>336</v>
      </c>
      <c r="E116" s="81" t="s">
        <v>337</v>
      </c>
      <c r="F116" s="82"/>
      <c r="H116" s="66"/>
      <c r="I116" s="77" t="str">
        <f t="shared" si="1"/>
        <v>,TH</v>
      </c>
    </row>
    <row r="117" spans="2:9" ht="27" customHeight="1">
      <c r="B117" s="111"/>
      <c r="C117" s="73" t="s">
        <v>338</v>
      </c>
      <c r="D117" s="74" t="s">
        <v>339</v>
      </c>
      <c r="E117" s="75" t="s">
        <v>340</v>
      </c>
      <c r="F117" s="76"/>
      <c r="H117" s="66"/>
      <c r="I117" s="77" t="str">
        <f t="shared" si="1"/>
        <v>,TH</v>
      </c>
    </row>
    <row r="118" spans="2:9" ht="27" customHeight="1">
      <c r="B118" s="111"/>
      <c r="C118" s="79" t="s">
        <v>341</v>
      </c>
      <c r="D118" s="80" t="s">
        <v>342</v>
      </c>
      <c r="E118" s="81" t="s">
        <v>343</v>
      </c>
      <c r="F118" s="82"/>
      <c r="H118" s="66"/>
      <c r="I118" s="77" t="str">
        <f t="shared" si="1"/>
        <v>,TH</v>
      </c>
    </row>
    <row r="119" spans="2:9" ht="27" customHeight="1">
      <c r="B119" s="111"/>
      <c r="C119" s="73" t="s">
        <v>344</v>
      </c>
      <c r="D119" s="74" t="s">
        <v>345</v>
      </c>
      <c r="E119" s="75" t="s">
        <v>346</v>
      </c>
      <c r="F119" s="76"/>
      <c r="H119" s="66"/>
      <c r="I119" s="77" t="str">
        <f t="shared" si="1"/>
        <v>,TH</v>
      </c>
    </row>
    <row r="120" spans="2:9" ht="27" customHeight="1">
      <c r="B120" s="111"/>
      <c r="C120" s="79" t="s">
        <v>347</v>
      </c>
      <c r="D120" s="80" t="s">
        <v>348</v>
      </c>
      <c r="E120" s="81" t="s">
        <v>349</v>
      </c>
      <c r="F120" s="82"/>
      <c r="H120" s="66"/>
      <c r="I120" s="77" t="str">
        <f t="shared" si="1"/>
        <v>,TH</v>
      </c>
    </row>
    <row r="121" spans="2:9" ht="27" customHeight="1">
      <c r="B121" s="111"/>
      <c r="C121" s="73" t="s">
        <v>350</v>
      </c>
      <c r="D121" s="74" t="s">
        <v>351</v>
      </c>
      <c r="E121" s="75" t="s">
        <v>352</v>
      </c>
      <c r="F121" s="76"/>
      <c r="H121" s="66"/>
      <c r="I121" s="77" t="str">
        <f t="shared" si="1"/>
        <v>,TH</v>
      </c>
    </row>
    <row r="122" spans="2:9" ht="27" customHeight="1">
      <c r="B122" s="111"/>
      <c r="C122" s="79" t="s">
        <v>353</v>
      </c>
      <c r="D122" s="80" t="s">
        <v>354</v>
      </c>
      <c r="E122" s="81" t="s">
        <v>355</v>
      </c>
      <c r="F122" s="82"/>
      <c r="H122" s="66"/>
      <c r="I122" s="77" t="str">
        <f t="shared" si="1"/>
        <v>,TH</v>
      </c>
    </row>
    <row r="123" spans="2:9" ht="27" customHeight="1">
      <c r="B123" s="111"/>
      <c r="C123" s="73" t="s">
        <v>356</v>
      </c>
      <c r="D123" s="74" t="s">
        <v>357</v>
      </c>
      <c r="E123" s="75" t="s">
        <v>358</v>
      </c>
      <c r="F123" s="76"/>
      <c r="H123" s="66"/>
      <c r="I123" s="77" t="str">
        <f t="shared" si="1"/>
        <v>,TH</v>
      </c>
    </row>
    <row r="124" spans="2:9" ht="27" customHeight="1">
      <c r="B124" s="111"/>
      <c r="C124" s="79" t="s">
        <v>359</v>
      </c>
      <c r="D124" s="80" t="s">
        <v>360</v>
      </c>
      <c r="E124" s="81" t="s">
        <v>361</v>
      </c>
      <c r="F124" s="82"/>
      <c r="H124" s="66"/>
      <c r="I124" s="77" t="str">
        <f t="shared" si="1"/>
        <v>,TH</v>
      </c>
    </row>
    <row r="125" spans="2:9" ht="27" customHeight="1">
      <c r="B125" s="111"/>
      <c r="C125" s="73" t="s">
        <v>362</v>
      </c>
      <c r="D125" s="74" t="s">
        <v>363</v>
      </c>
      <c r="E125" s="75" t="s">
        <v>364</v>
      </c>
      <c r="F125" s="76"/>
      <c r="H125" s="66"/>
      <c r="I125" s="77" t="str">
        <f t="shared" si="1"/>
        <v>,TH</v>
      </c>
    </row>
    <row r="126" spans="2:9" ht="27" customHeight="1">
      <c r="B126" s="111"/>
      <c r="C126" s="79" t="s">
        <v>365</v>
      </c>
      <c r="D126" s="80" t="s">
        <v>366</v>
      </c>
      <c r="E126" s="81" t="s">
        <v>367</v>
      </c>
      <c r="F126" s="82"/>
      <c r="H126" s="66"/>
      <c r="I126" s="77" t="str">
        <f t="shared" si="1"/>
        <v>,TH</v>
      </c>
    </row>
    <row r="127" spans="2:9" ht="27" customHeight="1">
      <c r="B127" s="111"/>
      <c r="C127" s="73" t="s">
        <v>368</v>
      </c>
      <c r="D127" s="74" t="s">
        <v>369</v>
      </c>
      <c r="E127" s="75" t="s">
        <v>370</v>
      </c>
      <c r="F127" s="76"/>
      <c r="H127" s="66"/>
      <c r="I127" s="77" t="str">
        <f t="shared" si="1"/>
        <v>,TH</v>
      </c>
    </row>
    <row r="128" spans="2:9" ht="27" customHeight="1">
      <c r="B128" s="111"/>
      <c r="C128" s="79" t="s">
        <v>371</v>
      </c>
      <c r="D128" s="80" t="s">
        <v>372</v>
      </c>
      <c r="E128" s="81" t="s">
        <v>373</v>
      </c>
      <c r="F128" s="82"/>
      <c r="H128" s="66"/>
      <c r="I128" s="77" t="str">
        <f t="shared" si="1"/>
        <v>,TH</v>
      </c>
    </row>
    <row r="129" spans="2:9" ht="27" customHeight="1">
      <c r="B129" s="111"/>
      <c r="C129" s="73" t="s">
        <v>374</v>
      </c>
      <c r="D129" s="74" t="s">
        <v>375</v>
      </c>
      <c r="E129" s="75" t="s">
        <v>376</v>
      </c>
      <c r="F129" s="76"/>
      <c r="H129" s="66"/>
      <c r="I129" s="77" t="str">
        <f t="shared" si="1"/>
        <v>,TH</v>
      </c>
    </row>
    <row r="130" spans="2:9" ht="27" customHeight="1">
      <c r="B130" s="111"/>
      <c r="C130" s="79" t="s">
        <v>377</v>
      </c>
      <c r="D130" s="80" t="s">
        <v>378</v>
      </c>
      <c r="E130" s="81" t="s">
        <v>379</v>
      </c>
      <c r="F130" s="82"/>
      <c r="H130" s="66"/>
      <c r="I130" s="77" t="str">
        <f t="shared" si="1"/>
        <v>,TH</v>
      </c>
    </row>
    <row r="131" spans="2:9" ht="27" customHeight="1">
      <c r="B131" s="111"/>
      <c r="C131" s="73" t="s">
        <v>380</v>
      </c>
      <c r="D131" s="74" t="s">
        <v>381</v>
      </c>
      <c r="E131" s="75" t="s">
        <v>382</v>
      </c>
      <c r="F131" s="76"/>
      <c r="H131" s="66"/>
      <c r="I131" s="77" t="str">
        <f t="shared" si="1"/>
        <v>,TH</v>
      </c>
    </row>
    <row r="132" spans="2:9" ht="27" customHeight="1">
      <c r="B132" s="111"/>
      <c r="C132" s="79" t="s">
        <v>383</v>
      </c>
      <c r="D132" s="80" t="s">
        <v>384</v>
      </c>
      <c r="E132" s="81" t="s">
        <v>385</v>
      </c>
      <c r="F132" s="82"/>
      <c r="H132" s="66"/>
      <c r="I132" s="77" t="str">
        <f t="shared" si="1"/>
        <v>,TH</v>
      </c>
    </row>
    <row r="133" spans="2:9" ht="27" customHeight="1">
      <c r="B133" s="111"/>
      <c r="C133" s="73" t="s">
        <v>386</v>
      </c>
      <c r="D133" s="74" t="s">
        <v>387</v>
      </c>
      <c r="E133" s="75" t="s">
        <v>388</v>
      </c>
      <c r="F133" s="76"/>
      <c r="H133" s="66"/>
      <c r="I133" s="77" t="str">
        <f t="shared" si="1"/>
        <v>,TH</v>
      </c>
    </row>
    <row r="134" spans="2:9" ht="27" customHeight="1">
      <c r="B134" s="111"/>
      <c r="C134" s="79" t="s">
        <v>389</v>
      </c>
      <c r="D134" s="80" t="s">
        <v>390</v>
      </c>
      <c r="E134" s="81" t="s">
        <v>391</v>
      </c>
      <c r="F134" s="82"/>
      <c r="H134" s="66"/>
      <c r="I134" s="77" t="str">
        <f t="shared" si="1"/>
        <v>,TH</v>
      </c>
    </row>
    <row r="135" spans="2:9" ht="27" customHeight="1">
      <c r="B135" s="111"/>
      <c r="C135" s="73" t="s">
        <v>392</v>
      </c>
      <c r="D135" s="74" t="s">
        <v>393</v>
      </c>
      <c r="E135" s="75" t="s">
        <v>394</v>
      </c>
      <c r="F135" s="76"/>
      <c r="H135" s="66"/>
      <c r="I135" s="77" t="str">
        <f t="shared" si="1"/>
        <v>,TH</v>
      </c>
    </row>
    <row r="136" spans="2:9" ht="27" customHeight="1">
      <c r="B136" s="111"/>
      <c r="C136" s="79" t="s">
        <v>395</v>
      </c>
      <c r="D136" s="80" t="s">
        <v>396</v>
      </c>
      <c r="E136" s="81" t="s">
        <v>397</v>
      </c>
      <c r="F136" s="82"/>
      <c r="H136" s="66"/>
      <c r="I136" s="77" t="str">
        <f t="shared" si="1"/>
        <v>,TH</v>
      </c>
    </row>
    <row r="137" spans="2:9" ht="27" customHeight="1">
      <c r="B137" s="111"/>
      <c r="C137" s="73" t="s">
        <v>398</v>
      </c>
      <c r="D137" s="74" t="s">
        <v>399</v>
      </c>
      <c r="E137" s="75" t="s">
        <v>400</v>
      </c>
      <c r="F137" s="76"/>
      <c r="H137" s="66"/>
      <c r="I137" s="77" t="str">
        <f t="shared" si="1"/>
        <v>,TH</v>
      </c>
    </row>
    <row r="138" spans="2:9" ht="27" customHeight="1">
      <c r="B138" s="111"/>
      <c r="C138" s="79" t="s">
        <v>401</v>
      </c>
      <c r="D138" s="80" t="s">
        <v>402</v>
      </c>
      <c r="E138" s="81" t="s">
        <v>403</v>
      </c>
      <c r="F138" s="82"/>
      <c r="H138" s="66"/>
      <c r="I138" s="77" t="str">
        <f t="shared" si="1"/>
        <v>,TH</v>
      </c>
    </row>
    <row r="139" spans="2:9" ht="27" customHeight="1">
      <c r="B139" s="111"/>
      <c r="C139" s="73" t="s">
        <v>404</v>
      </c>
      <c r="D139" s="74" t="s">
        <v>405</v>
      </c>
      <c r="E139" s="75" t="s">
        <v>406</v>
      </c>
      <c r="F139" s="76"/>
      <c r="H139" s="66"/>
      <c r="I139" s="77" t="str">
        <f t="shared" si="1"/>
        <v>,TH</v>
      </c>
    </row>
    <row r="140" spans="2:9" ht="27" customHeight="1">
      <c r="B140" s="111"/>
      <c r="C140" s="79" t="s">
        <v>407</v>
      </c>
      <c r="D140" s="80" t="s">
        <v>408</v>
      </c>
      <c r="E140" s="81" t="s">
        <v>409</v>
      </c>
      <c r="F140" s="82"/>
      <c r="H140" s="66"/>
      <c r="I140" s="77" t="str">
        <f t="shared" ref="I140:I203" si="2">IF(F140="◯",I139&amp;","&amp;C140,I139)</f>
        <v>,TH</v>
      </c>
    </row>
    <row r="141" spans="2:9" ht="27" customHeight="1">
      <c r="B141" s="111"/>
      <c r="C141" s="73" t="s">
        <v>410</v>
      </c>
      <c r="D141" s="74" t="s">
        <v>411</v>
      </c>
      <c r="E141" s="75" t="s">
        <v>412</v>
      </c>
      <c r="F141" s="76"/>
      <c r="H141" s="66"/>
      <c r="I141" s="77" t="str">
        <f t="shared" si="2"/>
        <v>,TH</v>
      </c>
    </row>
    <row r="142" spans="2:9" ht="27" customHeight="1">
      <c r="B142" s="111"/>
      <c r="C142" s="79" t="s">
        <v>413</v>
      </c>
      <c r="D142" s="80" t="s">
        <v>414</v>
      </c>
      <c r="E142" s="81" t="s">
        <v>415</v>
      </c>
      <c r="F142" s="82"/>
      <c r="H142" s="66"/>
      <c r="I142" s="77" t="str">
        <f t="shared" si="2"/>
        <v>,TH</v>
      </c>
    </row>
    <row r="143" spans="2:9" ht="27" customHeight="1">
      <c r="B143" s="111"/>
      <c r="C143" s="73" t="s">
        <v>416</v>
      </c>
      <c r="D143" s="74" t="s">
        <v>417</v>
      </c>
      <c r="E143" s="75" t="s">
        <v>418</v>
      </c>
      <c r="F143" s="76"/>
      <c r="H143" s="66"/>
      <c r="I143" s="77" t="str">
        <f t="shared" si="2"/>
        <v>,TH</v>
      </c>
    </row>
    <row r="144" spans="2:9" ht="27" customHeight="1">
      <c r="B144" s="111"/>
      <c r="C144" s="79" t="s">
        <v>419</v>
      </c>
      <c r="D144" s="80" t="s">
        <v>420</v>
      </c>
      <c r="E144" s="81" t="s">
        <v>421</v>
      </c>
      <c r="F144" s="82"/>
      <c r="H144" s="66"/>
      <c r="I144" s="77" t="str">
        <f t="shared" si="2"/>
        <v>,TH</v>
      </c>
    </row>
    <row r="145" spans="2:9" ht="27" customHeight="1">
      <c r="B145" s="111"/>
      <c r="C145" s="73" t="s">
        <v>422</v>
      </c>
      <c r="D145" s="74" t="s">
        <v>423</v>
      </c>
      <c r="E145" s="75" t="s">
        <v>424</v>
      </c>
      <c r="F145" s="76"/>
      <c r="H145" s="66"/>
      <c r="I145" s="77" t="str">
        <f t="shared" si="2"/>
        <v>,TH</v>
      </c>
    </row>
    <row r="146" spans="2:9" ht="27" customHeight="1">
      <c r="B146" s="111"/>
      <c r="C146" s="79" t="s">
        <v>425</v>
      </c>
      <c r="D146" s="80" t="s">
        <v>426</v>
      </c>
      <c r="E146" s="81" t="s">
        <v>427</v>
      </c>
      <c r="F146" s="82"/>
      <c r="H146" s="66"/>
      <c r="I146" s="77" t="str">
        <f t="shared" si="2"/>
        <v>,TH</v>
      </c>
    </row>
    <row r="147" spans="2:9" ht="27" customHeight="1">
      <c r="B147" s="111"/>
      <c r="C147" s="73" t="s">
        <v>428</v>
      </c>
      <c r="D147" s="74" t="s">
        <v>429</v>
      </c>
      <c r="E147" s="75" t="s">
        <v>430</v>
      </c>
      <c r="F147" s="76"/>
      <c r="H147" s="66"/>
      <c r="I147" s="77" t="str">
        <f t="shared" si="2"/>
        <v>,TH</v>
      </c>
    </row>
    <row r="148" spans="2:9" ht="27" customHeight="1">
      <c r="B148" s="111"/>
      <c r="C148" s="79" t="s">
        <v>431</v>
      </c>
      <c r="D148" s="80" t="s">
        <v>432</v>
      </c>
      <c r="E148" s="81" t="s">
        <v>433</v>
      </c>
      <c r="F148" s="82"/>
      <c r="H148" s="66"/>
      <c r="I148" s="77" t="str">
        <f t="shared" si="2"/>
        <v>,TH</v>
      </c>
    </row>
    <row r="149" spans="2:9" ht="27" customHeight="1">
      <c r="B149" s="111"/>
      <c r="C149" s="73" t="s">
        <v>434</v>
      </c>
      <c r="D149" s="74" t="s">
        <v>435</v>
      </c>
      <c r="E149" s="75" t="s">
        <v>436</v>
      </c>
      <c r="F149" s="76"/>
      <c r="H149" s="66"/>
      <c r="I149" s="77" t="str">
        <f t="shared" si="2"/>
        <v>,TH</v>
      </c>
    </row>
    <row r="150" spans="2:9" ht="27" customHeight="1">
      <c r="B150" s="111"/>
      <c r="C150" s="79" t="s">
        <v>437</v>
      </c>
      <c r="D150" s="80" t="s">
        <v>438</v>
      </c>
      <c r="E150" s="81" t="s">
        <v>439</v>
      </c>
      <c r="F150" s="82"/>
      <c r="H150" s="66"/>
      <c r="I150" s="77" t="str">
        <f t="shared" si="2"/>
        <v>,TH</v>
      </c>
    </row>
    <row r="151" spans="2:9" ht="27" customHeight="1">
      <c r="B151" s="111"/>
      <c r="C151" s="73" t="s">
        <v>440</v>
      </c>
      <c r="D151" s="74" t="s">
        <v>441</v>
      </c>
      <c r="E151" s="75" t="s">
        <v>442</v>
      </c>
      <c r="F151" s="76"/>
      <c r="H151" s="66"/>
      <c r="I151" s="77" t="str">
        <f t="shared" si="2"/>
        <v>,TH</v>
      </c>
    </row>
    <row r="152" spans="2:9" ht="27" customHeight="1">
      <c r="B152" s="111"/>
      <c r="C152" s="79" t="s">
        <v>443</v>
      </c>
      <c r="D152" s="80" t="s">
        <v>444</v>
      </c>
      <c r="E152" s="81" t="s">
        <v>445</v>
      </c>
      <c r="F152" s="82"/>
      <c r="H152" s="66"/>
      <c r="I152" s="77" t="str">
        <f t="shared" si="2"/>
        <v>,TH</v>
      </c>
    </row>
    <row r="153" spans="2:9" ht="27" customHeight="1">
      <c r="B153" s="111"/>
      <c r="C153" s="73" t="s">
        <v>446</v>
      </c>
      <c r="D153" s="74" t="s">
        <v>447</v>
      </c>
      <c r="E153" s="75" t="s">
        <v>448</v>
      </c>
      <c r="F153" s="76"/>
      <c r="H153" s="66"/>
      <c r="I153" s="77" t="str">
        <f t="shared" si="2"/>
        <v>,TH</v>
      </c>
    </row>
    <row r="154" spans="2:9" ht="27" customHeight="1">
      <c r="B154" s="111"/>
      <c r="C154" s="79" t="s">
        <v>449</v>
      </c>
      <c r="D154" s="80" t="s">
        <v>450</v>
      </c>
      <c r="E154" s="81" t="s">
        <v>451</v>
      </c>
      <c r="F154" s="82"/>
      <c r="H154" s="66"/>
      <c r="I154" s="77" t="str">
        <f t="shared" si="2"/>
        <v>,TH</v>
      </c>
    </row>
    <row r="155" spans="2:9" ht="27" customHeight="1">
      <c r="B155" s="111"/>
      <c r="C155" s="73" t="s">
        <v>452</v>
      </c>
      <c r="D155" s="74" t="s">
        <v>453</v>
      </c>
      <c r="E155" s="75" t="s">
        <v>454</v>
      </c>
      <c r="F155" s="76"/>
      <c r="H155" s="66"/>
      <c r="I155" s="77" t="str">
        <f t="shared" si="2"/>
        <v>,TH</v>
      </c>
    </row>
    <row r="156" spans="2:9" ht="27" customHeight="1">
      <c r="B156" s="111"/>
      <c r="C156" s="79" t="s">
        <v>455</v>
      </c>
      <c r="D156" s="80" t="s">
        <v>456</v>
      </c>
      <c r="E156" s="81" t="s">
        <v>457</v>
      </c>
      <c r="F156" s="82"/>
      <c r="H156" s="66"/>
      <c r="I156" s="77" t="str">
        <f t="shared" si="2"/>
        <v>,TH</v>
      </c>
    </row>
    <row r="157" spans="2:9" ht="27" customHeight="1">
      <c r="B157" s="111"/>
      <c r="C157" s="73" t="s">
        <v>458</v>
      </c>
      <c r="D157" s="74" t="s">
        <v>459</v>
      </c>
      <c r="E157" s="75" t="s">
        <v>460</v>
      </c>
      <c r="F157" s="76"/>
      <c r="H157" s="66"/>
      <c r="I157" s="77" t="str">
        <f t="shared" si="2"/>
        <v>,TH</v>
      </c>
    </row>
    <row r="158" spans="2:9" ht="27" customHeight="1">
      <c r="B158" s="111"/>
      <c r="C158" s="79" t="s">
        <v>461</v>
      </c>
      <c r="D158" s="80" t="s">
        <v>462</v>
      </c>
      <c r="E158" s="81" t="s">
        <v>463</v>
      </c>
      <c r="F158" s="82"/>
      <c r="H158" s="66"/>
      <c r="I158" s="77" t="str">
        <f t="shared" si="2"/>
        <v>,TH</v>
      </c>
    </row>
    <row r="159" spans="2:9" ht="27" customHeight="1">
      <c r="B159" s="111"/>
      <c r="C159" s="73" t="s">
        <v>464</v>
      </c>
      <c r="D159" s="74" t="s">
        <v>465</v>
      </c>
      <c r="E159" s="75" t="s">
        <v>466</v>
      </c>
      <c r="F159" s="76"/>
      <c r="H159" s="66"/>
      <c r="I159" s="77" t="str">
        <f t="shared" si="2"/>
        <v>,TH</v>
      </c>
    </row>
    <row r="160" spans="2:9" ht="27" customHeight="1">
      <c r="B160" s="111"/>
      <c r="C160" s="79" t="s">
        <v>467</v>
      </c>
      <c r="D160" s="80" t="s">
        <v>468</v>
      </c>
      <c r="E160" s="81" t="s">
        <v>469</v>
      </c>
      <c r="F160" s="82"/>
      <c r="H160" s="66"/>
      <c r="I160" s="77" t="str">
        <f t="shared" si="2"/>
        <v>,TH</v>
      </c>
    </row>
    <row r="161" spans="2:9" ht="27" customHeight="1">
      <c r="B161" s="111"/>
      <c r="C161" s="73" t="s">
        <v>470</v>
      </c>
      <c r="D161" s="74" t="s">
        <v>471</v>
      </c>
      <c r="E161" s="75" t="s">
        <v>472</v>
      </c>
      <c r="F161" s="76"/>
      <c r="H161" s="66"/>
      <c r="I161" s="77" t="str">
        <f t="shared" si="2"/>
        <v>,TH</v>
      </c>
    </row>
    <row r="162" spans="2:9" ht="27" customHeight="1">
      <c r="B162" s="111"/>
      <c r="C162" s="79" t="s">
        <v>473</v>
      </c>
      <c r="D162" s="80" t="s">
        <v>474</v>
      </c>
      <c r="E162" s="81" t="s">
        <v>475</v>
      </c>
      <c r="F162" s="82"/>
      <c r="H162" s="66"/>
      <c r="I162" s="77" t="str">
        <f t="shared" si="2"/>
        <v>,TH</v>
      </c>
    </row>
    <row r="163" spans="2:9" ht="27" customHeight="1">
      <c r="B163" s="111"/>
      <c r="C163" s="73" t="s">
        <v>476</v>
      </c>
      <c r="D163" s="74" t="s">
        <v>477</v>
      </c>
      <c r="E163" s="75" t="s">
        <v>478</v>
      </c>
      <c r="F163" s="76"/>
      <c r="H163" s="66"/>
      <c r="I163" s="77" t="str">
        <f t="shared" si="2"/>
        <v>,TH</v>
      </c>
    </row>
    <row r="164" spans="2:9" ht="27" customHeight="1">
      <c r="B164" s="111"/>
      <c r="C164" s="79" t="s">
        <v>479</v>
      </c>
      <c r="D164" s="80" t="s">
        <v>480</v>
      </c>
      <c r="E164" s="81" t="s">
        <v>481</v>
      </c>
      <c r="F164" s="82"/>
      <c r="H164" s="66"/>
      <c r="I164" s="77" t="str">
        <f t="shared" si="2"/>
        <v>,TH</v>
      </c>
    </row>
    <row r="165" spans="2:9" ht="27" customHeight="1">
      <c r="B165" s="111"/>
      <c r="C165" s="73" t="s">
        <v>482</v>
      </c>
      <c r="D165" s="74" t="s">
        <v>483</v>
      </c>
      <c r="E165" s="75" t="s">
        <v>484</v>
      </c>
      <c r="F165" s="76"/>
      <c r="H165" s="66"/>
      <c r="I165" s="77" t="str">
        <f t="shared" si="2"/>
        <v>,TH</v>
      </c>
    </row>
    <row r="166" spans="2:9" ht="27" customHeight="1">
      <c r="B166" s="111"/>
      <c r="C166" s="79" t="s">
        <v>485</v>
      </c>
      <c r="D166" s="80" t="s">
        <v>486</v>
      </c>
      <c r="E166" s="81" t="s">
        <v>487</v>
      </c>
      <c r="F166" s="82"/>
      <c r="H166" s="66"/>
      <c r="I166" s="77" t="str">
        <f t="shared" si="2"/>
        <v>,TH</v>
      </c>
    </row>
    <row r="167" spans="2:9" ht="27" customHeight="1">
      <c r="B167" s="111"/>
      <c r="C167" s="73" t="s">
        <v>488</v>
      </c>
      <c r="D167" s="74" t="s">
        <v>489</v>
      </c>
      <c r="E167" s="75" t="s">
        <v>490</v>
      </c>
      <c r="F167" s="76"/>
      <c r="H167" s="66"/>
      <c r="I167" s="77" t="str">
        <f t="shared" si="2"/>
        <v>,TH</v>
      </c>
    </row>
    <row r="168" spans="2:9" ht="27" customHeight="1">
      <c r="B168" s="111"/>
      <c r="C168" s="79" t="s">
        <v>491</v>
      </c>
      <c r="D168" s="80" t="s">
        <v>492</v>
      </c>
      <c r="E168" s="81" t="s">
        <v>493</v>
      </c>
      <c r="F168" s="82"/>
      <c r="H168" s="66"/>
      <c r="I168" s="77" t="str">
        <f t="shared" si="2"/>
        <v>,TH</v>
      </c>
    </row>
    <row r="169" spans="2:9" ht="27" customHeight="1">
      <c r="B169" s="111"/>
      <c r="C169" s="73" t="s">
        <v>494</v>
      </c>
      <c r="D169" s="74" t="s">
        <v>495</v>
      </c>
      <c r="E169" s="75" t="s">
        <v>496</v>
      </c>
      <c r="F169" s="76"/>
      <c r="H169" s="66"/>
      <c r="I169" s="77" t="str">
        <f t="shared" si="2"/>
        <v>,TH</v>
      </c>
    </row>
    <row r="170" spans="2:9" ht="27" customHeight="1">
      <c r="B170" s="111"/>
      <c r="C170" s="79" t="s">
        <v>497</v>
      </c>
      <c r="D170" s="80" t="s">
        <v>498</v>
      </c>
      <c r="E170" s="81" t="s">
        <v>499</v>
      </c>
      <c r="F170" s="82"/>
      <c r="H170" s="66"/>
      <c r="I170" s="77" t="str">
        <f t="shared" si="2"/>
        <v>,TH</v>
      </c>
    </row>
    <row r="171" spans="2:9" ht="27" customHeight="1">
      <c r="B171" s="111"/>
      <c r="C171" s="73" t="s">
        <v>500</v>
      </c>
      <c r="D171" s="74" t="s">
        <v>501</v>
      </c>
      <c r="E171" s="75" t="s">
        <v>502</v>
      </c>
      <c r="F171" s="76"/>
      <c r="H171" s="66"/>
      <c r="I171" s="77" t="str">
        <f t="shared" si="2"/>
        <v>,TH</v>
      </c>
    </row>
    <row r="172" spans="2:9" ht="27" customHeight="1">
      <c r="B172" s="111"/>
      <c r="C172" s="79" t="s">
        <v>503</v>
      </c>
      <c r="D172" s="80" t="s">
        <v>504</v>
      </c>
      <c r="E172" s="81" t="s">
        <v>505</v>
      </c>
      <c r="F172" s="82"/>
      <c r="H172" s="66"/>
      <c r="I172" s="77" t="str">
        <f t="shared" si="2"/>
        <v>,TH</v>
      </c>
    </row>
    <row r="173" spans="2:9" ht="27" customHeight="1">
      <c r="B173" s="111"/>
      <c r="C173" s="73" t="s">
        <v>506</v>
      </c>
      <c r="D173" s="74" t="s">
        <v>507</v>
      </c>
      <c r="E173" s="75" t="s">
        <v>508</v>
      </c>
      <c r="F173" s="76"/>
      <c r="H173" s="66"/>
      <c r="I173" s="77" t="str">
        <f t="shared" si="2"/>
        <v>,TH</v>
      </c>
    </row>
    <row r="174" spans="2:9" ht="27" customHeight="1">
      <c r="B174" s="111"/>
      <c r="C174" s="79" t="s">
        <v>509</v>
      </c>
      <c r="D174" s="80" t="s">
        <v>510</v>
      </c>
      <c r="E174" s="81" t="s">
        <v>511</v>
      </c>
      <c r="F174" s="82"/>
      <c r="H174" s="66"/>
      <c r="I174" s="77" t="str">
        <f t="shared" si="2"/>
        <v>,TH</v>
      </c>
    </row>
    <row r="175" spans="2:9" ht="27" customHeight="1">
      <c r="B175" s="111"/>
      <c r="C175" s="73" t="s">
        <v>512</v>
      </c>
      <c r="D175" s="74" t="s">
        <v>513</v>
      </c>
      <c r="E175" s="75" t="s">
        <v>514</v>
      </c>
      <c r="F175" s="76"/>
      <c r="H175" s="66"/>
      <c r="I175" s="77" t="str">
        <f t="shared" si="2"/>
        <v>,TH</v>
      </c>
    </row>
    <row r="176" spans="2:9" ht="27" customHeight="1">
      <c r="B176" s="111"/>
      <c r="C176" s="79" t="s">
        <v>515</v>
      </c>
      <c r="D176" s="80" t="s">
        <v>516</v>
      </c>
      <c r="E176" s="81" t="s">
        <v>517</v>
      </c>
      <c r="F176" s="82"/>
      <c r="H176" s="66"/>
      <c r="I176" s="77" t="str">
        <f t="shared" si="2"/>
        <v>,TH</v>
      </c>
    </row>
    <row r="177" spans="2:9" ht="27" customHeight="1">
      <c r="B177" s="111"/>
      <c r="C177" s="73" t="s">
        <v>518</v>
      </c>
      <c r="D177" s="74" t="s">
        <v>519</v>
      </c>
      <c r="E177" s="75" t="s">
        <v>520</v>
      </c>
      <c r="F177" s="76"/>
      <c r="H177" s="66"/>
      <c r="I177" s="77" t="str">
        <f t="shared" si="2"/>
        <v>,TH</v>
      </c>
    </row>
    <row r="178" spans="2:9" ht="27" customHeight="1">
      <c r="B178" s="111"/>
      <c r="C178" s="79" t="s">
        <v>521</v>
      </c>
      <c r="D178" s="80" t="s">
        <v>522</v>
      </c>
      <c r="E178" s="81" t="s">
        <v>523</v>
      </c>
      <c r="F178" s="82"/>
      <c r="H178" s="66"/>
      <c r="I178" s="77" t="str">
        <f t="shared" si="2"/>
        <v>,TH</v>
      </c>
    </row>
    <row r="179" spans="2:9" ht="27" customHeight="1">
      <c r="B179" s="111"/>
      <c r="C179" s="73" t="s">
        <v>524</v>
      </c>
      <c r="D179" s="74" t="s">
        <v>525</v>
      </c>
      <c r="E179" s="75" t="s">
        <v>526</v>
      </c>
      <c r="F179" s="76"/>
      <c r="H179" s="66"/>
      <c r="I179" s="77" t="str">
        <f t="shared" si="2"/>
        <v>,TH</v>
      </c>
    </row>
    <row r="180" spans="2:9" ht="27" customHeight="1">
      <c r="B180" s="111"/>
      <c r="C180" s="79" t="s">
        <v>527</v>
      </c>
      <c r="D180" s="80" t="s">
        <v>528</v>
      </c>
      <c r="E180" s="81" t="s">
        <v>529</v>
      </c>
      <c r="F180" s="82"/>
      <c r="H180" s="66"/>
      <c r="I180" s="77" t="str">
        <f t="shared" si="2"/>
        <v>,TH</v>
      </c>
    </row>
    <row r="181" spans="2:9" ht="27" customHeight="1">
      <c r="B181" s="111"/>
      <c r="C181" s="73" t="s">
        <v>530</v>
      </c>
      <c r="D181" s="74" t="s">
        <v>531</v>
      </c>
      <c r="E181" s="75" t="s">
        <v>532</v>
      </c>
      <c r="F181" s="76"/>
      <c r="H181" s="66"/>
      <c r="I181" s="77" t="str">
        <f t="shared" si="2"/>
        <v>,TH</v>
      </c>
    </row>
    <row r="182" spans="2:9" ht="27" customHeight="1">
      <c r="B182" s="111"/>
      <c r="C182" s="79" t="s">
        <v>533</v>
      </c>
      <c r="D182" s="80" t="s">
        <v>534</v>
      </c>
      <c r="E182" s="81" t="s">
        <v>535</v>
      </c>
      <c r="F182" s="82"/>
      <c r="H182" s="66"/>
      <c r="I182" s="77" t="str">
        <f t="shared" si="2"/>
        <v>,TH</v>
      </c>
    </row>
    <row r="183" spans="2:9" ht="27" customHeight="1">
      <c r="B183" s="111"/>
      <c r="C183" s="73" t="s">
        <v>536</v>
      </c>
      <c r="D183" s="74" t="s">
        <v>537</v>
      </c>
      <c r="E183" s="75" t="s">
        <v>538</v>
      </c>
      <c r="F183" s="76"/>
      <c r="H183" s="66"/>
      <c r="I183" s="77" t="str">
        <f t="shared" si="2"/>
        <v>,TH</v>
      </c>
    </row>
    <row r="184" spans="2:9" ht="27" customHeight="1">
      <c r="B184" s="111"/>
      <c r="C184" s="79" t="s">
        <v>539</v>
      </c>
      <c r="D184" s="80" t="s">
        <v>540</v>
      </c>
      <c r="E184" s="81" t="s">
        <v>541</v>
      </c>
      <c r="F184" s="82"/>
      <c r="H184" s="66"/>
      <c r="I184" s="77" t="str">
        <f t="shared" si="2"/>
        <v>,TH</v>
      </c>
    </row>
    <row r="185" spans="2:9" ht="27" customHeight="1">
      <c r="B185" s="111"/>
      <c r="C185" s="73" t="s">
        <v>542</v>
      </c>
      <c r="D185" s="74" t="s">
        <v>543</v>
      </c>
      <c r="E185" s="75" t="s">
        <v>544</v>
      </c>
      <c r="F185" s="76"/>
      <c r="H185" s="66"/>
      <c r="I185" s="77" t="str">
        <f t="shared" si="2"/>
        <v>,TH</v>
      </c>
    </row>
    <row r="186" spans="2:9" ht="27" customHeight="1">
      <c r="B186" s="111"/>
      <c r="C186" s="79" t="s">
        <v>545</v>
      </c>
      <c r="D186" s="80" t="s">
        <v>546</v>
      </c>
      <c r="E186" s="81" t="s">
        <v>547</v>
      </c>
      <c r="F186" s="82"/>
      <c r="H186" s="66"/>
      <c r="I186" s="77" t="str">
        <f t="shared" si="2"/>
        <v>,TH</v>
      </c>
    </row>
    <row r="187" spans="2:9" ht="27" customHeight="1">
      <c r="B187" s="111"/>
      <c r="C187" s="73" t="s">
        <v>548</v>
      </c>
      <c r="D187" s="74" t="s">
        <v>549</v>
      </c>
      <c r="E187" s="75" t="s">
        <v>550</v>
      </c>
      <c r="F187" s="76"/>
      <c r="H187" s="66"/>
      <c r="I187" s="77" t="str">
        <f t="shared" si="2"/>
        <v>,TH</v>
      </c>
    </row>
    <row r="188" spans="2:9" ht="27" customHeight="1">
      <c r="B188" s="111"/>
      <c r="C188" s="79" t="s">
        <v>551</v>
      </c>
      <c r="D188" s="80" t="s">
        <v>552</v>
      </c>
      <c r="E188" s="81" t="s">
        <v>553</v>
      </c>
      <c r="F188" s="82"/>
      <c r="H188" s="66"/>
      <c r="I188" s="77" t="str">
        <f t="shared" si="2"/>
        <v>,TH</v>
      </c>
    </row>
    <row r="189" spans="2:9" ht="27" customHeight="1">
      <c r="B189" s="111"/>
      <c r="C189" s="73" t="s">
        <v>554</v>
      </c>
      <c r="D189" s="74" t="s">
        <v>555</v>
      </c>
      <c r="E189" s="75" t="s">
        <v>556</v>
      </c>
      <c r="F189" s="76"/>
      <c r="H189" s="66"/>
      <c r="I189" s="77" t="str">
        <f t="shared" si="2"/>
        <v>,TH</v>
      </c>
    </row>
    <row r="190" spans="2:9" ht="27" customHeight="1">
      <c r="B190" s="111"/>
      <c r="C190" s="79" t="s">
        <v>557</v>
      </c>
      <c r="D190" s="80" t="s">
        <v>558</v>
      </c>
      <c r="E190" s="81" t="s">
        <v>559</v>
      </c>
      <c r="F190" s="82"/>
      <c r="H190" s="66"/>
      <c r="I190" s="77" t="str">
        <f t="shared" si="2"/>
        <v>,TH</v>
      </c>
    </row>
    <row r="191" spans="2:9" ht="27" customHeight="1">
      <c r="B191" s="111"/>
      <c r="C191" s="73" t="s">
        <v>560</v>
      </c>
      <c r="D191" s="74" t="s">
        <v>561</v>
      </c>
      <c r="E191" s="75" t="s">
        <v>562</v>
      </c>
      <c r="F191" s="76"/>
      <c r="H191" s="66"/>
      <c r="I191" s="77" t="str">
        <f t="shared" si="2"/>
        <v>,TH</v>
      </c>
    </row>
    <row r="192" spans="2:9" ht="27" customHeight="1">
      <c r="B192" s="111"/>
      <c r="C192" s="79" t="s">
        <v>563</v>
      </c>
      <c r="D192" s="80" t="s">
        <v>564</v>
      </c>
      <c r="E192" s="81" t="s">
        <v>565</v>
      </c>
      <c r="F192" s="82"/>
      <c r="H192" s="66"/>
      <c r="I192" s="77" t="str">
        <f t="shared" si="2"/>
        <v>,TH</v>
      </c>
    </row>
    <row r="193" spans="2:9" ht="27" customHeight="1">
      <c r="B193" s="111"/>
      <c r="C193" s="73" t="s">
        <v>566</v>
      </c>
      <c r="D193" s="74" t="s">
        <v>567</v>
      </c>
      <c r="E193" s="75" t="s">
        <v>568</v>
      </c>
      <c r="F193" s="76"/>
      <c r="H193" s="66"/>
      <c r="I193" s="77" t="str">
        <f t="shared" si="2"/>
        <v>,TH</v>
      </c>
    </row>
    <row r="194" spans="2:9" ht="27" customHeight="1">
      <c r="B194" s="111"/>
      <c r="C194" s="79" t="s">
        <v>569</v>
      </c>
      <c r="D194" s="80" t="s">
        <v>570</v>
      </c>
      <c r="E194" s="81" t="s">
        <v>571</v>
      </c>
      <c r="F194" s="82"/>
      <c r="H194" s="66"/>
      <c r="I194" s="77" t="str">
        <f t="shared" si="2"/>
        <v>,TH</v>
      </c>
    </row>
    <row r="195" spans="2:9" ht="27" customHeight="1">
      <c r="B195" s="111"/>
      <c r="C195" s="73" t="s">
        <v>572</v>
      </c>
      <c r="D195" s="74" t="s">
        <v>573</v>
      </c>
      <c r="E195" s="75" t="s">
        <v>574</v>
      </c>
      <c r="F195" s="76"/>
      <c r="H195" s="66"/>
      <c r="I195" s="77" t="str">
        <f t="shared" si="2"/>
        <v>,TH</v>
      </c>
    </row>
    <row r="196" spans="2:9" ht="27" customHeight="1">
      <c r="B196" s="111"/>
      <c r="C196" s="79" t="s">
        <v>575</v>
      </c>
      <c r="D196" s="80" t="s">
        <v>576</v>
      </c>
      <c r="E196" s="81" t="s">
        <v>577</v>
      </c>
      <c r="F196" s="82"/>
      <c r="H196" s="66"/>
      <c r="I196" s="77" t="str">
        <f t="shared" si="2"/>
        <v>,TH</v>
      </c>
    </row>
    <row r="197" spans="2:9" ht="27" customHeight="1">
      <c r="B197" s="111"/>
      <c r="C197" s="73" t="s">
        <v>578</v>
      </c>
      <c r="D197" s="74" t="s">
        <v>579</v>
      </c>
      <c r="E197" s="75" t="s">
        <v>580</v>
      </c>
      <c r="F197" s="76"/>
      <c r="H197" s="66"/>
      <c r="I197" s="77" t="str">
        <f t="shared" si="2"/>
        <v>,TH</v>
      </c>
    </row>
    <row r="198" spans="2:9" ht="27" customHeight="1">
      <c r="B198" s="111"/>
      <c r="C198" s="79" t="s">
        <v>581</v>
      </c>
      <c r="D198" s="80" t="s">
        <v>582</v>
      </c>
      <c r="E198" s="81" t="s">
        <v>583</v>
      </c>
      <c r="F198" s="82"/>
      <c r="H198" s="66"/>
      <c r="I198" s="77" t="str">
        <f t="shared" si="2"/>
        <v>,TH</v>
      </c>
    </row>
    <row r="199" spans="2:9" ht="27" customHeight="1">
      <c r="B199" s="111"/>
      <c r="C199" s="73" t="s">
        <v>584</v>
      </c>
      <c r="D199" s="74" t="s">
        <v>585</v>
      </c>
      <c r="E199" s="75" t="s">
        <v>586</v>
      </c>
      <c r="F199" s="76"/>
      <c r="H199" s="66"/>
      <c r="I199" s="77" t="str">
        <f t="shared" si="2"/>
        <v>,TH</v>
      </c>
    </row>
    <row r="200" spans="2:9" ht="27" customHeight="1">
      <c r="B200" s="111"/>
      <c r="C200" s="79" t="s">
        <v>587</v>
      </c>
      <c r="D200" s="80" t="s">
        <v>588</v>
      </c>
      <c r="E200" s="81" t="s">
        <v>589</v>
      </c>
      <c r="F200" s="82"/>
      <c r="H200" s="66"/>
      <c r="I200" s="77" t="str">
        <f t="shared" si="2"/>
        <v>,TH</v>
      </c>
    </row>
    <row r="201" spans="2:9" ht="27" customHeight="1">
      <c r="B201" s="111"/>
      <c r="C201" s="73" t="s">
        <v>590</v>
      </c>
      <c r="D201" s="74" t="s">
        <v>591</v>
      </c>
      <c r="E201" s="75" t="s">
        <v>592</v>
      </c>
      <c r="F201" s="76"/>
      <c r="H201" s="66"/>
      <c r="I201" s="77" t="str">
        <f t="shared" si="2"/>
        <v>,TH</v>
      </c>
    </row>
    <row r="202" spans="2:9" ht="27" customHeight="1">
      <c r="B202" s="111"/>
      <c r="C202" s="79" t="s">
        <v>593</v>
      </c>
      <c r="D202" s="80" t="s">
        <v>594</v>
      </c>
      <c r="E202" s="81" t="s">
        <v>595</v>
      </c>
      <c r="F202" s="82"/>
      <c r="H202" s="66"/>
      <c r="I202" s="77" t="str">
        <f t="shared" si="2"/>
        <v>,TH</v>
      </c>
    </row>
    <row r="203" spans="2:9" ht="27" customHeight="1">
      <c r="B203" s="111"/>
      <c r="C203" s="73" t="s">
        <v>596</v>
      </c>
      <c r="D203" s="74" t="s">
        <v>597</v>
      </c>
      <c r="E203" s="75" t="s">
        <v>598</v>
      </c>
      <c r="F203" s="76"/>
      <c r="H203" s="66"/>
      <c r="I203" s="77" t="str">
        <f t="shared" si="2"/>
        <v>,TH</v>
      </c>
    </row>
    <row r="204" spans="2:9" ht="27" customHeight="1">
      <c r="B204" s="111"/>
      <c r="C204" s="79" t="s">
        <v>599</v>
      </c>
      <c r="D204" s="80" t="s">
        <v>600</v>
      </c>
      <c r="E204" s="81" t="s">
        <v>601</v>
      </c>
      <c r="F204" s="82"/>
      <c r="H204" s="66"/>
      <c r="I204" s="77" t="str">
        <f t="shared" ref="I204:I249" si="3">IF(F204="◯",I203&amp;","&amp;C204,I203)</f>
        <v>,TH</v>
      </c>
    </row>
    <row r="205" spans="2:9" ht="27" customHeight="1">
      <c r="B205" s="111"/>
      <c r="C205" s="73" t="s">
        <v>602</v>
      </c>
      <c r="D205" s="74" t="s">
        <v>603</v>
      </c>
      <c r="E205" s="75" t="s">
        <v>604</v>
      </c>
      <c r="F205" s="76"/>
      <c r="H205" s="66"/>
      <c r="I205" s="77" t="str">
        <f t="shared" si="3"/>
        <v>,TH</v>
      </c>
    </row>
    <row r="206" spans="2:9" ht="27" customHeight="1">
      <c r="B206" s="111"/>
      <c r="C206" s="79" t="s">
        <v>605</v>
      </c>
      <c r="D206" s="80" t="s">
        <v>606</v>
      </c>
      <c r="E206" s="81" t="s">
        <v>607</v>
      </c>
      <c r="F206" s="82"/>
      <c r="H206" s="66"/>
      <c r="I206" s="77" t="str">
        <f t="shared" si="3"/>
        <v>,TH</v>
      </c>
    </row>
    <row r="207" spans="2:9" ht="27" customHeight="1">
      <c r="B207" s="111"/>
      <c r="C207" s="73" t="s">
        <v>608</v>
      </c>
      <c r="D207" s="74" t="s">
        <v>609</v>
      </c>
      <c r="E207" s="75" t="s">
        <v>610</v>
      </c>
      <c r="F207" s="76"/>
      <c r="H207" s="66"/>
      <c r="I207" s="77" t="str">
        <f t="shared" si="3"/>
        <v>,TH</v>
      </c>
    </row>
    <row r="208" spans="2:9" ht="27" customHeight="1">
      <c r="B208" s="111"/>
      <c r="C208" s="79" t="s">
        <v>611</v>
      </c>
      <c r="D208" s="80" t="s">
        <v>612</v>
      </c>
      <c r="E208" s="81" t="s">
        <v>613</v>
      </c>
      <c r="F208" s="82"/>
      <c r="H208" s="66"/>
      <c r="I208" s="77" t="str">
        <f t="shared" si="3"/>
        <v>,TH</v>
      </c>
    </row>
    <row r="209" spans="2:9" ht="27" customHeight="1">
      <c r="B209" s="111"/>
      <c r="C209" s="73" t="s">
        <v>614</v>
      </c>
      <c r="D209" s="74" t="s">
        <v>615</v>
      </c>
      <c r="E209" s="75" t="s">
        <v>616</v>
      </c>
      <c r="F209" s="76"/>
      <c r="H209" s="66"/>
      <c r="I209" s="77" t="str">
        <f t="shared" si="3"/>
        <v>,TH</v>
      </c>
    </row>
    <row r="210" spans="2:9" ht="27" customHeight="1">
      <c r="B210" s="111"/>
      <c r="C210" s="79" t="s">
        <v>617</v>
      </c>
      <c r="D210" s="80" t="s">
        <v>618</v>
      </c>
      <c r="E210" s="81" t="s">
        <v>619</v>
      </c>
      <c r="F210" s="82"/>
      <c r="H210" s="66"/>
      <c r="I210" s="77" t="str">
        <f t="shared" si="3"/>
        <v>,TH</v>
      </c>
    </row>
    <row r="211" spans="2:9" ht="27" customHeight="1">
      <c r="B211" s="111"/>
      <c r="C211" s="73" t="s">
        <v>620</v>
      </c>
      <c r="D211" s="74" t="s">
        <v>621</v>
      </c>
      <c r="E211" s="75" t="s">
        <v>622</v>
      </c>
      <c r="F211" s="76"/>
      <c r="H211" s="66"/>
      <c r="I211" s="77" t="str">
        <f t="shared" si="3"/>
        <v>,TH</v>
      </c>
    </row>
    <row r="212" spans="2:9" ht="27" customHeight="1">
      <c r="B212" s="111"/>
      <c r="C212" s="79" t="s">
        <v>623</v>
      </c>
      <c r="D212" s="80" t="s">
        <v>624</v>
      </c>
      <c r="E212" s="81" t="s">
        <v>625</v>
      </c>
      <c r="F212" s="82"/>
      <c r="H212" s="66"/>
      <c r="I212" s="77" t="str">
        <f t="shared" si="3"/>
        <v>,TH</v>
      </c>
    </row>
    <row r="213" spans="2:9" ht="27" customHeight="1">
      <c r="B213" s="111"/>
      <c r="C213" s="73" t="s">
        <v>626</v>
      </c>
      <c r="D213" s="74" t="s">
        <v>627</v>
      </c>
      <c r="E213" s="75" t="s">
        <v>628</v>
      </c>
      <c r="F213" s="76"/>
      <c r="H213" s="66"/>
      <c r="I213" s="77" t="str">
        <f t="shared" si="3"/>
        <v>,TH</v>
      </c>
    </row>
    <row r="214" spans="2:9" ht="27" customHeight="1">
      <c r="B214" s="111"/>
      <c r="C214" s="79" t="s">
        <v>629</v>
      </c>
      <c r="D214" s="80" t="s">
        <v>630</v>
      </c>
      <c r="E214" s="81" t="s">
        <v>631</v>
      </c>
      <c r="F214" s="82"/>
      <c r="H214" s="66"/>
      <c r="I214" s="77" t="str">
        <f t="shared" si="3"/>
        <v>,TH</v>
      </c>
    </row>
    <row r="215" spans="2:9" ht="27" customHeight="1">
      <c r="B215" s="111"/>
      <c r="C215" s="73" t="s">
        <v>632</v>
      </c>
      <c r="D215" s="74" t="s">
        <v>633</v>
      </c>
      <c r="E215" s="75" t="s">
        <v>634</v>
      </c>
      <c r="F215" s="76"/>
      <c r="H215" s="66"/>
      <c r="I215" s="77" t="str">
        <f t="shared" si="3"/>
        <v>,TH</v>
      </c>
    </row>
    <row r="216" spans="2:9" ht="27" customHeight="1">
      <c r="B216" s="111"/>
      <c r="C216" s="79" t="s">
        <v>635</v>
      </c>
      <c r="D216" s="80" t="s">
        <v>636</v>
      </c>
      <c r="E216" s="81" t="s">
        <v>637</v>
      </c>
      <c r="F216" s="82"/>
      <c r="H216" s="66"/>
      <c r="I216" s="77" t="str">
        <f t="shared" si="3"/>
        <v>,TH</v>
      </c>
    </row>
    <row r="217" spans="2:9" ht="27" customHeight="1">
      <c r="B217" s="111"/>
      <c r="C217" s="73" t="s">
        <v>638</v>
      </c>
      <c r="D217" s="74" t="s">
        <v>639</v>
      </c>
      <c r="E217" s="75" t="s">
        <v>640</v>
      </c>
      <c r="F217" s="76"/>
      <c r="H217" s="66"/>
      <c r="I217" s="77" t="str">
        <f t="shared" si="3"/>
        <v>,TH</v>
      </c>
    </row>
    <row r="218" spans="2:9" ht="27" customHeight="1">
      <c r="B218" s="111"/>
      <c r="C218" s="79" t="s">
        <v>641</v>
      </c>
      <c r="D218" s="80" t="s">
        <v>642</v>
      </c>
      <c r="E218" s="81" t="s">
        <v>643</v>
      </c>
      <c r="F218" s="82"/>
      <c r="H218" s="66"/>
      <c r="I218" s="77" t="str">
        <f t="shared" si="3"/>
        <v>,TH</v>
      </c>
    </row>
    <row r="219" spans="2:9" ht="27" customHeight="1">
      <c r="B219" s="111"/>
      <c r="C219" s="73" t="s">
        <v>644</v>
      </c>
      <c r="D219" s="74" t="s">
        <v>645</v>
      </c>
      <c r="E219" s="75" t="s">
        <v>646</v>
      </c>
      <c r="F219" s="76"/>
      <c r="H219" s="66"/>
      <c r="I219" s="77" t="str">
        <f t="shared" si="3"/>
        <v>,TH</v>
      </c>
    </row>
    <row r="220" spans="2:9" ht="27" customHeight="1">
      <c r="B220" s="111"/>
      <c r="C220" s="79" t="s">
        <v>647</v>
      </c>
      <c r="D220" s="80" t="s">
        <v>648</v>
      </c>
      <c r="E220" s="81" t="s">
        <v>649</v>
      </c>
      <c r="F220" s="82"/>
      <c r="H220" s="66"/>
      <c r="I220" s="77" t="str">
        <f t="shared" si="3"/>
        <v>,TH</v>
      </c>
    </row>
    <row r="221" spans="2:9" ht="27" customHeight="1">
      <c r="B221" s="111"/>
      <c r="C221" s="73" t="s">
        <v>650</v>
      </c>
      <c r="D221" s="74" t="s">
        <v>651</v>
      </c>
      <c r="E221" s="75" t="s">
        <v>652</v>
      </c>
      <c r="F221" s="76"/>
      <c r="H221" s="66"/>
      <c r="I221" s="77" t="str">
        <f t="shared" si="3"/>
        <v>,TH</v>
      </c>
    </row>
    <row r="222" spans="2:9" ht="27" customHeight="1">
      <c r="B222" s="111"/>
      <c r="C222" s="79" t="s">
        <v>653</v>
      </c>
      <c r="D222" s="80" t="s">
        <v>654</v>
      </c>
      <c r="E222" s="81" t="s">
        <v>655</v>
      </c>
      <c r="F222" s="82"/>
      <c r="H222" s="66"/>
      <c r="I222" s="77" t="str">
        <f t="shared" si="3"/>
        <v>,TH</v>
      </c>
    </row>
    <row r="223" spans="2:9" ht="27" customHeight="1">
      <c r="B223" s="111"/>
      <c r="C223" s="73" t="s">
        <v>656</v>
      </c>
      <c r="D223" s="74" t="s">
        <v>657</v>
      </c>
      <c r="E223" s="75" t="s">
        <v>658</v>
      </c>
      <c r="F223" s="76"/>
      <c r="H223" s="66"/>
      <c r="I223" s="77" t="str">
        <f t="shared" si="3"/>
        <v>,TH</v>
      </c>
    </row>
    <row r="224" spans="2:9" ht="27" customHeight="1">
      <c r="B224" s="111"/>
      <c r="C224" s="79" t="s">
        <v>659</v>
      </c>
      <c r="D224" s="80" t="s">
        <v>660</v>
      </c>
      <c r="E224" s="81" t="s">
        <v>661</v>
      </c>
      <c r="F224" s="82"/>
      <c r="H224" s="66"/>
      <c r="I224" s="77" t="str">
        <f t="shared" si="3"/>
        <v>,TH</v>
      </c>
    </row>
    <row r="225" spans="2:9" ht="27" customHeight="1">
      <c r="B225" s="111"/>
      <c r="C225" s="73" t="s">
        <v>662</v>
      </c>
      <c r="D225" s="74" t="s">
        <v>663</v>
      </c>
      <c r="E225" s="75" t="s">
        <v>664</v>
      </c>
      <c r="F225" s="76"/>
      <c r="H225" s="66"/>
      <c r="I225" s="77" t="str">
        <f t="shared" si="3"/>
        <v>,TH</v>
      </c>
    </row>
    <row r="226" spans="2:9" ht="27" customHeight="1">
      <c r="B226" s="111"/>
      <c r="C226" s="79" t="s">
        <v>665</v>
      </c>
      <c r="D226" s="80" t="s">
        <v>666</v>
      </c>
      <c r="E226" s="81" t="s">
        <v>667</v>
      </c>
      <c r="F226" s="82"/>
      <c r="H226" s="66"/>
      <c r="I226" s="77" t="str">
        <f t="shared" si="3"/>
        <v>,TH</v>
      </c>
    </row>
    <row r="227" spans="2:9" ht="27" customHeight="1">
      <c r="B227" s="111"/>
      <c r="C227" s="73" t="s">
        <v>668</v>
      </c>
      <c r="D227" s="74" t="s">
        <v>669</v>
      </c>
      <c r="E227" s="75" t="s">
        <v>670</v>
      </c>
      <c r="F227" s="76"/>
      <c r="H227" s="66"/>
      <c r="I227" s="77" t="str">
        <f t="shared" si="3"/>
        <v>,TH</v>
      </c>
    </row>
    <row r="228" spans="2:9" ht="27" customHeight="1">
      <c r="B228" s="111"/>
      <c r="C228" s="79" t="s">
        <v>671</v>
      </c>
      <c r="D228" s="80" t="s">
        <v>672</v>
      </c>
      <c r="E228" s="81" t="s">
        <v>673</v>
      </c>
      <c r="F228" s="82"/>
      <c r="H228" s="66"/>
      <c r="I228" s="77" t="str">
        <f t="shared" si="3"/>
        <v>,TH</v>
      </c>
    </row>
    <row r="229" spans="2:9" ht="27" customHeight="1">
      <c r="B229" s="111"/>
      <c r="C229" s="73" t="s">
        <v>674</v>
      </c>
      <c r="D229" s="74" t="s">
        <v>675</v>
      </c>
      <c r="E229" s="75" t="s">
        <v>676</v>
      </c>
      <c r="F229" s="76"/>
      <c r="H229" s="66"/>
      <c r="I229" s="77" t="str">
        <f t="shared" si="3"/>
        <v>,TH</v>
      </c>
    </row>
    <row r="230" spans="2:9" ht="27" customHeight="1">
      <c r="B230" s="111"/>
      <c r="C230" s="79" t="s">
        <v>677</v>
      </c>
      <c r="D230" s="80" t="s">
        <v>678</v>
      </c>
      <c r="E230" s="81" t="s">
        <v>679</v>
      </c>
      <c r="F230" s="82"/>
      <c r="H230" s="66"/>
      <c r="I230" s="77" t="str">
        <f t="shared" si="3"/>
        <v>,TH</v>
      </c>
    </row>
    <row r="231" spans="2:9" ht="27" customHeight="1">
      <c r="B231" s="111"/>
      <c r="C231" s="73" t="s">
        <v>680</v>
      </c>
      <c r="D231" s="74" t="s">
        <v>681</v>
      </c>
      <c r="E231" s="75" t="s">
        <v>682</v>
      </c>
      <c r="F231" s="76"/>
      <c r="H231" s="66"/>
      <c r="I231" s="77" t="str">
        <f t="shared" si="3"/>
        <v>,TH</v>
      </c>
    </row>
    <row r="232" spans="2:9" ht="27" customHeight="1">
      <c r="B232" s="111"/>
      <c r="C232" s="79" t="s">
        <v>683</v>
      </c>
      <c r="D232" s="80" t="s">
        <v>684</v>
      </c>
      <c r="E232" s="81" t="s">
        <v>685</v>
      </c>
      <c r="F232" s="82"/>
      <c r="H232" s="66"/>
      <c r="I232" s="77" t="str">
        <f t="shared" si="3"/>
        <v>,TH</v>
      </c>
    </row>
    <row r="233" spans="2:9" ht="27" customHeight="1">
      <c r="B233" s="111"/>
      <c r="C233" s="73" t="s">
        <v>686</v>
      </c>
      <c r="D233" s="74" t="s">
        <v>687</v>
      </c>
      <c r="E233" s="75" t="s">
        <v>688</v>
      </c>
      <c r="F233" s="76"/>
      <c r="H233" s="66"/>
      <c r="I233" s="77" t="str">
        <f t="shared" si="3"/>
        <v>,TH</v>
      </c>
    </row>
    <row r="234" spans="2:9" ht="27" customHeight="1">
      <c r="B234" s="111"/>
      <c r="C234" s="79" t="s">
        <v>689</v>
      </c>
      <c r="D234" s="80" t="s">
        <v>690</v>
      </c>
      <c r="E234" s="81" t="s">
        <v>691</v>
      </c>
      <c r="F234" s="82"/>
      <c r="H234" s="66"/>
      <c r="I234" s="77" t="str">
        <f t="shared" si="3"/>
        <v>,TH</v>
      </c>
    </row>
    <row r="235" spans="2:9" ht="27" customHeight="1">
      <c r="B235" s="111"/>
      <c r="C235" s="73" t="s">
        <v>692</v>
      </c>
      <c r="D235" s="74" t="s">
        <v>693</v>
      </c>
      <c r="E235" s="75" t="s">
        <v>694</v>
      </c>
      <c r="F235" s="76"/>
      <c r="H235" s="66"/>
      <c r="I235" s="77" t="str">
        <f t="shared" si="3"/>
        <v>,TH</v>
      </c>
    </row>
    <row r="236" spans="2:9" ht="27" customHeight="1">
      <c r="B236" s="111"/>
      <c r="C236" s="79" t="s">
        <v>695</v>
      </c>
      <c r="D236" s="80" t="s">
        <v>696</v>
      </c>
      <c r="E236" s="81" t="s">
        <v>697</v>
      </c>
      <c r="F236" s="82"/>
      <c r="H236" s="66"/>
      <c r="I236" s="77" t="str">
        <f t="shared" si="3"/>
        <v>,TH</v>
      </c>
    </row>
    <row r="237" spans="2:9" ht="27" customHeight="1">
      <c r="B237" s="111"/>
      <c r="C237" s="73" t="s">
        <v>698</v>
      </c>
      <c r="D237" s="74" t="s">
        <v>699</v>
      </c>
      <c r="E237" s="75" t="s">
        <v>700</v>
      </c>
      <c r="F237" s="76"/>
      <c r="H237" s="66"/>
      <c r="I237" s="77" t="str">
        <f t="shared" si="3"/>
        <v>,TH</v>
      </c>
    </row>
    <row r="238" spans="2:9" ht="27" customHeight="1">
      <c r="B238" s="111"/>
      <c r="C238" s="79" t="s">
        <v>701</v>
      </c>
      <c r="D238" s="80" t="s">
        <v>702</v>
      </c>
      <c r="E238" s="81" t="s">
        <v>703</v>
      </c>
      <c r="F238" s="82"/>
      <c r="H238" s="66"/>
      <c r="I238" s="77" t="str">
        <f t="shared" si="3"/>
        <v>,TH</v>
      </c>
    </row>
    <row r="239" spans="2:9" ht="27" customHeight="1">
      <c r="B239" s="111"/>
      <c r="C239" s="73" t="s">
        <v>704</v>
      </c>
      <c r="D239" s="74" t="s">
        <v>705</v>
      </c>
      <c r="E239" s="75" t="s">
        <v>706</v>
      </c>
      <c r="F239" s="76"/>
      <c r="H239" s="66"/>
      <c r="I239" s="77" t="str">
        <f t="shared" si="3"/>
        <v>,TH</v>
      </c>
    </row>
    <row r="240" spans="2:9" ht="27" customHeight="1">
      <c r="B240" s="111"/>
      <c r="C240" s="79" t="s">
        <v>707</v>
      </c>
      <c r="D240" s="80" t="s">
        <v>708</v>
      </c>
      <c r="E240" s="81" t="s">
        <v>709</v>
      </c>
      <c r="F240" s="82"/>
      <c r="H240" s="66"/>
      <c r="I240" s="77" t="str">
        <f t="shared" si="3"/>
        <v>,TH</v>
      </c>
    </row>
    <row r="241" spans="2:9" ht="27" customHeight="1">
      <c r="B241" s="111"/>
      <c r="C241" s="73" t="s">
        <v>710</v>
      </c>
      <c r="D241" s="74" t="s">
        <v>711</v>
      </c>
      <c r="E241" s="75" t="s">
        <v>712</v>
      </c>
      <c r="F241" s="76"/>
      <c r="H241" s="66"/>
      <c r="I241" s="77" t="str">
        <f t="shared" si="3"/>
        <v>,TH</v>
      </c>
    </row>
    <row r="242" spans="2:9" ht="27" customHeight="1">
      <c r="B242" s="111"/>
      <c r="C242" s="79" t="s">
        <v>713</v>
      </c>
      <c r="D242" s="80" t="s">
        <v>714</v>
      </c>
      <c r="E242" s="81" t="s">
        <v>715</v>
      </c>
      <c r="F242" s="82"/>
      <c r="H242" s="66"/>
      <c r="I242" s="77" t="str">
        <f t="shared" si="3"/>
        <v>,TH</v>
      </c>
    </row>
    <row r="243" spans="2:9" ht="27" customHeight="1">
      <c r="B243" s="111"/>
      <c r="C243" s="73" t="s">
        <v>716</v>
      </c>
      <c r="D243" s="74" t="s">
        <v>717</v>
      </c>
      <c r="E243" s="75" t="s">
        <v>718</v>
      </c>
      <c r="F243" s="76"/>
      <c r="H243" s="66"/>
      <c r="I243" s="77" t="str">
        <f t="shared" si="3"/>
        <v>,TH</v>
      </c>
    </row>
    <row r="244" spans="2:9" ht="27" customHeight="1">
      <c r="B244" s="111"/>
      <c r="C244" s="79" t="s">
        <v>719</v>
      </c>
      <c r="D244" s="80" t="s">
        <v>720</v>
      </c>
      <c r="E244" s="81" t="s">
        <v>721</v>
      </c>
      <c r="F244" s="82"/>
      <c r="H244" s="66"/>
      <c r="I244" s="77" t="str">
        <f t="shared" si="3"/>
        <v>,TH</v>
      </c>
    </row>
    <row r="245" spans="2:9" ht="27" customHeight="1">
      <c r="B245" s="111"/>
      <c r="C245" s="73" t="s">
        <v>722</v>
      </c>
      <c r="D245" s="74" t="s">
        <v>723</v>
      </c>
      <c r="E245" s="75" t="s">
        <v>724</v>
      </c>
      <c r="F245" s="76"/>
      <c r="H245" s="66"/>
      <c r="I245" s="77" t="str">
        <f t="shared" si="3"/>
        <v>,TH</v>
      </c>
    </row>
    <row r="246" spans="2:9" ht="27" customHeight="1">
      <c r="B246" s="111"/>
      <c r="C246" s="79" t="s">
        <v>725</v>
      </c>
      <c r="D246" s="80" t="s">
        <v>726</v>
      </c>
      <c r="E246" s="81" t="s">
        <v>727</v>
      </c>
      <c r="F246" s="82"/>
      <c r="H246" s="66"/>
      <c r="I246" s="77" t="str">
        <f t="shared" si="3"/>
        <v>,TH</v>
      </c>
    </row>
    <row r="247" spans="2:9" ht="27" customHeight="1">
      <c r="B247" s="111"/>
      <c r="C247" s="73" t="s">
        <v>728</v>
      </c>
      <c r="D247" s="74" t="s">
        <v>729</v>
      </c>
      <c r="E247" s="75" t="s">
        <v>730</v>
      </c>
      <c r="F247" s="76"/>
      <c r="H247" s="66"/>
      <c r="I247" s="77" t="str">
        <f t="shared" si="3"/>
        <v>,TH</v>
      </c>
    </row>
    <row r="248" spans="2:9" ht="27" customHeight="1">
      <c r="B248" s="111"/>
      <c r="C248" s="79" t="s">
        <v>731</v>
      </c>
      <c r="D248" s="80" t="s">
        <v>732</v>
      </c>
      <c r="E248" s="81" t="s">
        <v>733</v>
      </c>
      <c r="F248" s="82"/>
      <c r="H248" s="66"/>
      <c r="I248" s="77" t="str">
        <f t="shared" si="3"/>
        <v>,TH</v>
      </c>
    </row>
    <row r="249" spans="2:9" ht="27" customHeight="1" thickBot="1">
      <c r="B249" s="111"/>
      <c r="C249" s="73" t="s">
        <v>734</v>
      </c>
      <c r="D249" s="74" t="s">
        <v>735</v>
      </c>
      <c r="E249" s="75" t="s">
        <v>736</v>
      </c>
      <c r="F249" s="83"/>
      <c r="H249" s="66"/>
      <c r="I249" s="77" t="str">
        <f t="shared" si="3"/>
        <v>,TH</v>
      </c>
    </row>
    <row r="250" spans="2:9" ht="14" customHeight="1" thickTop="1">
      <c r="B250" s="111"/>
      <c r="C250" s="112"/>
      <c r="D250" s="112"/>
      <c r="E250" s="112"/>
      <c r="F250" s="112"/>
      <c r="G250" s="112"/>
      <c r="H250" s="66"/>
      <c r="I250" s="77" t="str">
        <f>RIGHT(I249,LEN(I249)-1)</f>
        <v>TH</v>
      </c>
    </row>
    <row r="251" spans="2:9"/>
    <row r="252" spans="2:9"/>
    <row r="253" spans="2:9"/>
    <row r="254" spans="2:9"/>
    <row r="255" spans="2:9"/>
    <row r="256" spans="2:9"/>
    <row r="257"/>
    <row r="265"/>
  </sheetData>
  <sheetProtection algorithmName="SHA-512" hashValue="PdrOe+EM3b4ZRUdsK6Jt5tp+6WgT8AbcWKeOS0V8+cZ8MDq844Zk5DxGzSPUaMLgeowPXL3iP22D2vyTB660tA==" saltValue="pSBqhMoj1Rckq9XPlmSpiA==" spinCount="100000" sheet="1" objects="1" scenarios="1"/>
  <mergeCells count="9">
    <mergeCell ref="B1:E1"/>
    <mergeCell ref="B2:G2"/>
    <mergeCell ref="C4:D4"/>
    <mergeCell ref="H4:H5"/>
    <mergeCell ref="C5:D5"/>
    <mergeCell ref="E5:G5"/>
    <mergeCell ref="B7:G7"/>
    <mergeCell ref="B9:B250"/>
    <mergeCell ref="C250:G250"/>
  </mergeCells>
  <phoneticPr fontId="1"/>
  <conditionalFormatting sqref="F11:F249">
    <cfRule type="expression" dxfId="12" priority="1">
      <formula>OR(CountrySelectionType="Only TW", CountrySelectionType="Release to all countries")</formula>
    </cfRule>
  </conditionalFormatting>
  <dataValidations count="2">
    <dataValidation type="list" allowBlank="1" showInputMessage="1" showErrorMessage="1" sqref="C5" xr:uid="{4E5F2B79-18FB-834C-8894-DA69A0110D43}">
      <formula1>$K$11:$K$14</formula1>
    </dataValidation>
    <dataValidation type="list" allowBlank="1" showInputMessage="1" showErrorMessage="1" sqref="F11:F249" xr:uid="{2D3F36BB-29C1-C74C-9B39-55E6EEABA791}">
      <formula1>選択肢</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85BE7-A16D-D64B-A88B-C0F1F0C75208}">
  <dimension ref="A1:Z81"/>
  <sheetViews>
    <sheetView showGridLines="0" tabSelected="1" zoomScaleNormal="100" workbookViewId="0">
      <selection activeCell="E4" sqref="E4:J4"/>
    </sheetView>
  </sheetViews>
  <sheetFormatPr baseColWidth="10" defaultColWidth="10.6640625" defaultRowHeight="16"/>
  <cols>
    <col min="1" max="1" width="3.1640625" style="2" customWidth="1"/>
    <col min="2" max="2" width="25" style="2" customWidth="1"/>
    <col min="3" max="3" width="9" style="2" customWidth="1"/>
    <col min="4" max="4" width="10.1640625" style="2" customWidth="1"/>
    <col min="5" max="6" width="10.6640625" style="2"/>
    <col min="7" max="7" width="15.5" style="2" bestFit="1" customWidth="1"/>
    <col min="8" max="9" width="10.6640625" style="2"/>
    <col min="10" max="10" width="10.6640625" style="2" customWidth="1"/>
    <col min="11" max="13" width="7.1640625" style="2" customWidth="1"/>
    <col min="14" max="14" width="15.6640625" style="2" bestFit="1" customWidth="1"/>
    <col min="15" max="15" width="10.6640625" style="1"/>
    <col min="16" max="16" width="59.33203125" style="1" customWidth="1"/>
    <col min="17" max="17" width="10.6640625" style="1"/>
    <col min="18" max="18" width="12.5" style="2" bestFit="1" customWidth="1"/>
    <col min="19" max="16384" width="10.6640625" style="2"/>
  </cols>
  <sheetData>
    <row r="1" spans="1:26" ht="48" customHeight="1">
      <c r="A1" s="202" t="s">
        <v>737</v>
      </c>
      <c r="B1" s="202"/>
      <c r="C1" s="202"/>
      <c r="D1" s="202"/>
      <c r="E1" s="202"/>
      <c r="F1" s="202"/>
      <c r="G1" s="202"/>
      <c r="H1" s="202"/>
      <c r="I1" s="202"/>
      <c r="J1" s="202"/>
      <c r="K1" s="202"/>
      <c r="L1" s="202"/>
      <c r="M1" s="202"/>
      <c r="N1" s="202"/>
      <c r="O1" s="202"/>
      <c r="P1" s="202"/>
      <c r="Q1" s="202"/>
      <c r="R1" s="202"/>
      <c r="S1" s="202"/>
      <c r="T1" s="202"/>
      <c r="U1" s="202"/>
      <c r="V1" s="202"/>
      <c r="W1" s="202"/>
      <c r="X1" s="202"/>
      <c r="Y1" s="202"/>
      <c r="Z1" s="202"/>
    </row>
    <row r="2" spans="1:26" ht="56" customHeight="1">
      <c r="A2" s="169" t="s">
        <v>738</v>
      </c>
      <c r="B2" s="170"/>
      <c r="C2" s="170"/>
      <c r="D2" s="170"/>
      <c r="E2" s="170"/>
      <c r="F2" s="170"/>
      <c r="G2" s="170"/>
      <c r="H2" s="170"/>
      <c r="I2" s="170"/>
      <c r="J2" s="170"/>
      <c r="K2" s="170"/>
      <c r="L2" s="170"/>
      <c r="M2" s="170"/>
      <c r="N2" s="170"/>
      <c r="O2" s="170"/>
      <c r="P2" s="170"/>
      <c r="Q2" s="120"/>
      <c r="R2" s="120"/>
      <c r="S2" s="120"/>
      <c r="T2" s="120"/>
      <c r="U2" s="120"/>
      <c r="V2" s="120"/>
      <c r="W2" s="120"/>
      <c r="X2" s="120"/>
      <c r="Y2" s="120"/>
      <c r="Z2" s="120"/>
    </row>
    <row r="3" spans="1:26" ht="24" customHeight="1">
      <c r="A3" s="3"/>
      <c r="B3" s="4" t="s">
        <v>739</v>
      </c>
      <c r="C3" s="4"/>
      <c r="D3" s="4" t="s">
        <v>740</v>
      </c>
      <c r="E3" s="145" t="s">
        <v>741</v>
      </c>
      <c r="F3" s="146"/>
      <c r="G3" s="146"/>
      <c r="H3" s="146"/>
      <c r="I3" s="146"/>
      <c r="J3" s="147"/>
      <c r="K3" s="4" t="s">
        <v>742</v>
      </c>
      <c r="L3" s="103" t="s">
        <v>743</v>
      </c>
      <c r="M3" s="187" t="s">
        <v>744</v>
      </c>
      <c r="N3" s="187"/>
      <c r="O3" s="187"/>
      <c r="P3" s="188"/>
      <c r="Q3" s="203" t="s">
        <v>745</v>
      </c>
      <c r="R3" s="203"/>
      <c r="S3" s="203"/>
      <c r="T3" s="203"/>
      <c r="U3" s="203"/>
      <c r="V3" s="203"/>
      <c r="W3" s="203"/>
      <c r="X3" s="203"/>
      <c r="Y3" s="203"/>
      <c r="Z3" s="203"/>
    </row>
    <row r="4" spans="1:26" ht="35" customHeight="1">
      <c r="A4" s="186">
        <v>1</v>
      </c>
      <c r="B4" s="186" t="s">
        <v>746</v>
      </c>
      <c r="C4" s="6" t="s">
        <v>747</v>
      </c>
      <c r="D4" s="85" t="s">
        <v>748</v>
      </c>
      <c r="E4" s="142"/>
      <c r="F4" s="143"/>
      <c r="G4" s="143"/>
      <c r="H4" s="143"/>
      <c r="I4" s="143"/>
      <c r="J4" s="144"/>
      <c r="K4" s="8">
        <f>LENB(E4)</f>
        <v>0</v>
      </c>
      <c r="L4" s="9">
        <v>50</v>
      </c>
      <c r="M4" s="154" t="s">
        <v>749</v>
      </c>
      <c r="N4" s="155"/>
      <c r="O4" s="155"/>
      <c r="P4" s="131"/>
      <c r="Q4" s="120"/>
      <c r="R4" s="120"/>
      <c r="S4" s="120"/>
      <c r="T4" s="120"/>
      <c r="U4" s="120"/>
      <c r="V4" s="120"/>
      <c r="W4" s="120"/>
      <c r="X4" s="120"/>
      <c r="Y4" s="120"/>
      <c r="Z4" s="120"/>
    </row>
    <row r="5" spans="1:26" ht="35" customHeight="1">
      <c r="A5" s="186"/>
      <c r="B5" s="186"/>
      <c r="C5" s="6" t="s">
        <v>747</v>
      </c>
      <c r="D5" s="101" t="s">
        <v>750</v>
      </c>
      <c r="E5" s="185"/>
      <c r="F5" s="143"/>
      <c r="G5" s="143"/>
      <c r="H5" s="143"/>
      <c r="I5" s="143"/>
      <c r="J5" s="144"/>
      <c r="K5" s="8">
        <f>LEN(E5)</f>
        <v>0</v>
      </c>
      <c r="L5" s="9">
        <v>50</v>
      </c>
      <c r="M5" s="155"/>
      <c r="N5" s="155"/>
      <c r="O5" s="155"/>
      <c r="P5" s="131"/>
      <c r="Q5" s="120"/>
      <c r="R5" s="120"/>
      <c r="S5" s="120"/>
      <c r="T5" s="120"/>
      <c r="U5" s="120"/>
      <c r="V5" s="120"/>
      <c r="W5" s="120"/>
      <c r="X5" s="120"/>
      <c r="Y5" s="120"/>
      <c r="Z5" s="120"/>
    </row>
    <row r="6" spans="1:26" ht="35" customHeight="1">
      <c r="A6" s="186">
        <v>2</v>
      </c>
      <c r="B6" s="186" t="s">
        <v>751</v>
      </c>
      <c r="C6" s="6" t="s">
        <v>747</v>
      </c>
      <c r="D6" s="7" t="s">
        <v>748</v>
      </c>
      <c r="E6" s="185"/>
      <c r="F6" s="143"/>
      <c r="G6" s="143"/>
      <c r="H6" s="143"/>
      <c r="I6" s="143"/>
      <c r="J6" s="144"/>
      <c r="K6" s="8">
        <f>LENB(E6)</f>
        <v>0</v>
      </c>
      <c r="L6" s="9">
        <v>40</v>
      </c>
      <c r="M6" s="154" t="s">
        <v>752</v>
      </c>
      <c r="N6" s="155"/>
      <c r="O6" s="155"/>
      <c r="P6" s="131"/>
      <c r="Q6" s="120"/>
      <c r="R6" s="120"/>
      <c r="S6" s="120"/>
      <c r="T6" s="120"/>
      <c r="U6" s="120"/>
      <c r="V6" s="120"/>
      <c r="W6" s="120"/>
      <c r="X6" s="120"/>
      <c r="Y6" s="120"/>
      <c r="Z6" s="120"/>
    </row>
    <row r="7" spans="1:26" ht="35" customHeight="1">
      <c r="A7" s="186"/>
      <c r="B7" s="186"/>
      <c r="C7" s="6" t="s">
        <v>747</v>
      </c>
      <c r="D7" s="101" t="s">
        <v>750</v>
      </c>
      <c r="E7" s="185"/>
      <c r="F7" s="143"/>
      <c r="G7" s="143"/>
      <c r="H7" s="143"/>
      <c r="I7" s="143"/>
      <c r="J7" s="144"/>
      <c r="K7" s="8">
        <f t="shared" ref="K7:K15" si="0">LEN(E7)</f>
        <v>0</v>
      </c>
      <c r="L7" s="9">
        <v>40</v>
      </c>
      <c r="M7" s="155"/>
      <c r="N7" s="155"/>
      <c r="O7" s="155"/>
      <c r="P7" s="131"/>
      <c r="Q7" s="120"/>
      <c r="R7" s="120"/>
      <c r="S7" s="120"/>
      <c r="T7" s="120"/>
      <c r="U7" s="120"/>
      <c r="V7" s="120"/>
      <c r="W7" s="120"/>
      <c r="X7" s="120"/>
      <c r="Y7" s="120"/>
      <c r="Z7" s="120"/>
    </row>
    <row r="8" spans="1:26" ht="76" customHeight="1">
      <c r="A8" s="183">
        <v>3</v>
      </c>
      <c r="B8" s="180" t="s">
        <v>753</v>
      </c>
      <c r="C8" s="6" t="s">
        <v>747</v>
      </c>
      <c r="D8" s="7" t="s">
        <v>748</v>
      </c>
      <c r="E8" s="198"/>
      <c r="F8" s="199"/>
      <c r="G8" s="199"/>
      <c r="H8" s="199"/>
      <c r="I8" s="199"/>
      <c r="J8" s="200"/>
      <c r="K8" s="8">
        <f>LENB(E8)</f>
        <v>0</v>
      </c>
      <c r="L8" s="9" t="s">
        <v>754</v>
      </c>
      <c r="M8" s="154" t="s">
        <v>755</v>
      </c>
      <c r="N8" s="154"/>
      <c r="O8" s="154"/>
      <c r="P8" s="133"/>
      <c r="Q8" s="120"/>
      <c r="R8" s="120"/>
      <c r="S8" s="120"/>
      <c r="T8" s="120"/>
      <c r="U8" s="120"/>
      <c r="V8" s="120"/>
      <c r="W8" s="120"/>
      <c r="X8" s="120"/>
      <c r="Y8" s="120"/>
      <c r="Z8" s="120"/>
    </row>
    <row r="9" spans="1:26" ht="88" customHeight="1">
      <c r="A9" s="181"/>
      <c r="B9" s="181"/>
      <c r="C9" s="224" t="s">
        <v>756</v>
      </c>
      <c r="D9" s="225"/>
      <c r="E9" s="226" t="str">
        <f>C51</f>
        <v xml:space="preserve"> 下載期限:至1900/01/30</v>
      </c>
      <c r="F9" s="227"/>
      <c r="G9" s="227"/>
      <c r="H9" s="227"/>
      <c r="I9" s="227"/>
      <c r="J9" s="228"/>
      <c r="K9" s="8">
        <f>LENB(E9)</f>
        <v>22</v>
      </c>
      <c r="L9" s="9">
        <v>260</v>
      </c>
      <c r="M9" s="156" t="s">
        <v>757</v>
      </c>
      <c r="N9" s="157"/>
      <c r="O9" s="157"/>
      <c r="P9" s="157"/>
      <c r="Q9" s="120"/>
      <c r="R9" s="120"/>
      <c r="S9" s="120"/>
      <c r="T9" s="120"/>
      <c r="U9" s="120"/>
      <c r="V9" s="120"/>
      <c r="W9" s="120"/>
      <c r="X9" s="120"/>
      <c r="Y9" s="120"/>
      <c r="Z9" s="120"/>
    </row>
    <row r="10" spans="1:26" ht="111" customHeight="1">
      <c r="A10" s="181"/>
      <c r="B10" s="181"/>
      <c r="C10" s="10" t="s">
        <v>758</v>
      </c>
      <c r="D10" s="101" t="s">
        <v>750</v>
      </c>
      <c r="E10" s="142"/>
      <c r="F10" s="222"/>
      <c r="G10" s="222"/>
      <c r="H10" s="222"/>
      <c r="I10" s="222"/>
      <c r="J10" s="223"/>
      <c r="K10" s="8">
        <f t="shared" si="0"/>
        <v>0</v>
      </c>
      <c r="L10" s="9" t="s">
        <v>754</v>
      </c>
      <c r="M10" s="158" t="s">
        <v>759</v>
      </c>
      <c r="N10" s="157"/>
      <c r="O10" s="157"/>
      <c r="P10" s="157"/>
      <c r="Q10" s="120"/>
      <c r="R10" s="120"/>
      <c r="S10" s="120"/>
      <c r="T10" s="120"/>
      <c r="U10" s="120"/>
      <c r="V10" s="120"/>
      <c r="W10" s="120"/>
      <c r="X10" s="120"/>
      <c r="Y10" s="120"/>
      <c r="Z10" s="120"/>
    </row>
    <row r="11" spans="1:26" ht="108" customHeight="1">
      <c r="A11" s="184"/>
      <c r="B11" s="181"/>
      <c r="C11" s="175" t="s">
        <v>756</v>
      </c>
      <c r="D11" s="176"/>
      <c r="E11" s="177" t="str">
        <f>C52</f>
        <v/>
      </c>
      <c r="F11" s="178"/>
      <c r="G11" s="178"/>
      <c r="H11" s="178"/>
      <c r="I11" s="178"/>
      <c r="J11" s="179"/>
      <c r="K11" s="11">
        <f t="shared" si="0"/>
        <v>0</v>
      </c>
      <c r="L11" s="12">
        <v>260</v>
      </c>
      <c r="M11" s="159" t="s">
        <v>760</v>
      </c>
      <c r="N11" s="160"/>
      <c r="O11" s="160"/>
      <c r="P11" s="160"/>
      <c r="Q11" s="120"/>
      <c r="R11" s="120"/>
      <c r="S11" s="120"/>
      <c r="T11" s="120"/>
      <c r="U11" s="120"/>
      <c r="V11" s="120"/>
      <c r="W11" s="120"/>
      <c r="X11" s="120"/>
      <c r="Y11" s="120"/>
      <c r="Z11" s="120"/>
    </row>
    <row r="12" spans="1:26" ht="30" customHeight="1">
      <c r="A12" s="99">
        <v>4</v>
      </c>
      <c r="B12" s="13" t="s">
        <v>761</v>
      </c>
      <c r="C12" s="14" t="s">
        <v>747</v>
      </c>
      <c r="D12" s="13" t="s">
        <v>762</v>
      </c>
      <c r="E12" s="182" t="s">
        <v>866</v>
      </c>
      <c r="F12" s="182"/>
      <c r="G12" s="182"/>
      <c r="H12" s="182"/>
      <c r="I12" s="182"/>
      <c r="J12" s="182"/>
      <c r="K12" s="15" t="s">
        <v>754</v>
      </c>
      <c r="L12" s="15" t="s">
        <v>754</v>
      </c>
      <c r="M12" s="165" t="s">
        <v>764</v>
      </c>
      <c r="N12" s="166"/>
      <c r="O12" s="166"/>
      <c r="P12" s="166"/>
      <c r="Q12" s="120"/>
      <c r="R12" s="120"/>
      <c r="S12" s="120"/>
      <c r="T12" s="120"/>
      <c r="U12" s="120"/>
      <c r="V12" s="120"/>
      <c r="W12" s="120"/>
      <c r="X12" s="120"/>
      <c r="Y12" s="120"/>
      <c r="Z12" s="120"/>
    </row>
    <row r="13" spans="1:26" ht="39" customHeight="1">
      <c r="A13" s="205">
        <v>5</v>
      </c>
      <c r="B13" s="201" t="s">
        <v>765</v>
      </c>
      <c r="C13" s="14" t="s">
        <v>747</v>
      </c>
      <c r="D13" s="16" t="s">
        <v>766</v>
      </c>
      <c r="E13" s="182"/>
      <c r="F13" s="182"/>
      <c r="G13" s="182"/>
      <c r="H13" s="182"/>
      <c r="I13" s="182"/>
      <c r="J13" s="182"/>
      <c r="K13" s="15">
        <f>LENB(E13)</f>
        <v>0</v>
      </c>
      <c r="L13" s="15">
        <v>100</v>
      </c>
      <c r="M13" s="148" t="s">
        <v>767</v>
      </c>
      <c r="N13" s="149"/>
      <c r="O13" s="149"/>
      <c r="P13" s="149"/>
      <c r="Q13" s="120"/>
      <c r="R13" s="120"/>
      <c r="S13" s="120"/>
      <c r="T13" s="120"/>
      <c r="U13" s="120"/>
      <c r="V13" s="120"/>
      <c r="W13" s="120"/>
      <c r="X13" s="120"/>
      <c r="Y13" s="120"/>
      <c r="Z13" s="120"/>
    </row>
    <row r="14" spans="1:26" ht="39" customHeight="1">
      <c r="A14" s="206"/>
      <c r="B14" s="201"/>
      <c r="C14" s="17" t="s">
        <v>758</v>
      </c>
      <c r="D14" s="13" t="s">
        <v>768</v>
      </c>
      <c r="E14" s="182"/>
      <c r="F14" s="182"/>
      <c r="G14" s="182"/>
      <c r="H14" s="182"/>
      <c r="I14" s="182"/>
      <c r="J14" s="182"/>
      <c r="K14" s="15">
        <f t="shared" si="0"/>
        <v>0</v>
      </c>
      <c r="L14" s="15">
        <v>50</v>
      </c>
      <c r="M14" s="150"/>
      <c r="N14" s="151"/>
      <c r="O14" s="151"/>
      <c r="P14" s="151"/>
      <c r="Q14" s="120"/>
      <c r="R14" s="120"/>
      <c r="S14" s="120"/>
      <c r="T14" s="120"/>
      <c r="U14" s="120"/>
      <c r="V14" s="120"/>
      <c r="W14" s="120"/>
      <c r="X14" s="120"/>
      <c r="Y14" s="120"/>
      <c r="Z14" s="120"/>
    </row>
    <row r="15" spans="1:26" ht="51" customHeight="1">
      <c r="A15" s="18">
        <v>6</v>
      </c>
      <c r="B15" s="13" t="s">
        <v>769</v>
      </c>
      <c r="C15" s="14" t="s">
        <v>747</v>
      </c>
      <c r="D15" s="13" t="s">
        <v>768</v>
      </c>
      <c r="E15" s="182"/>
      <c r="F15" s="182"/>
      <c r="G15" s="182"/>
      <c r="H15" s="182"/>
      <c r="I15" s="182"/>
      <c r="J15" s="182"/>
      <c r="K15" s="15">
        <f t="shared" si="0"/>
        <v>0</v>
      </c>
      <c r="L15" s="15">
        <v>50</v>
      </c>
      <c r="M15" s="161" t="s">
        <v>770</v>
      </c>
      <c r="N15" s="162"/>
      <c r="O15" s="162"/>
      <c r="P15" s="162"/>
      <c r="Q15" s="120"/>
      <c r="R15" s="120"/>
      <c r="S15" s="120"/>
      <c r="T15" s="120"/>
      <c r="U15" s="120"/>
      <c r="V15" s="120"/>
      <c r="W15" s="120"/>
      <c r="X15" s="120"/>
      <c r="Y15" s="120"/>
      <c r="Z15" s="120"/>
    </row>
    <row r="16" spans="1:26" ht="30" customHeight="1">
      <c r="A16" s="18">
        <v>7</v>
      </c>
      <c r="B16" s="13" t="s">
        <v>771</v>
      </c>
      <c r="C16" s="14" t="s">
        <v>747</v>
      </c>
      <c r="D16" s="13" t="s">
        <v>762</v>
      </c>
      <c r="E16" s="190" t="str">
        <f>'Release country'!CountryList</f>
        <v>Only TW</v>
      </c>
      <c r="F16" s="191"/>
      <c r="G16" s="191"/>
      <c r="H16" s="191"/>
      <c r="I16" s="191"/>
      <c r="J16" s="192"/>
      <c r="K16" s="15" t="s">
        <v>754</v>
      </c>
      <c r="L16" s="15" t="s">
        <v>754</v>
      </c>
      <c r="M16" s="163" t="s">
        <v>772</v>
      </c>
      <c r="N16" s="163"/>
      <c r="O16" s="163"/>
      <c r="P16" s="164"/>
      <c r="Q16" s="120"/>
      <c r="R16" s="120"/>
      <c r="S16" s="120"/>
      <c r="T16" s="120"/>
      <c r="U16" s="120"/>
      <c r="V16" s="120"/>
      <c r="W16" s="120"/>
      <c r="X16" s="120"/>
      <c r="Y16" s="120"/>
      <c r="Z16" s="120"/>
    </row>
    <row r="17" spans="1:26" ht="30" customHeight="1">
      <c r="A17" s="18">
        <v>8</v>
      </c>
      <c r="B17" s="13" t="s">
        <v>773</v>
      </c>
      <c r="C17" s="14" t="s">
        <v>747</v>
      </c>
      <c r="D17" s="13" t="s">
        <v>762</v>
      </c>
      <c r="E17" s="193" t="s">
        <v>774</v>
      </c>
      <c r="F17" s="194"/>
      <c r="G17" s="195"/>
      <c r="H17" s="196"/>
      <c r="I17" s="196"/>
      <c r="J17" s="197"/>
      <c r="K17" s="15" t="s">
        <v>754</v>
      </c>
      <c r="L17" s="15" t="s">
        <v>754</v>
      </c>
      <c r="M17" s="152" t="s">
        <v>775</v>
      </c>
      <c r="N17" s="153"/>
      <c r="O17" s="153"/>
      <c r="P17" s="153"/>
      <c r="Q17" s="204"/>
      <c r="R17" s="204"/>
      <c r="S17" s="204"/>
      <c r="T17" s="204"/>
      <c r="U17" s="204"/>
      <c r="V17" s="204"/>
      <c r="W17" s="204"/>
      <c r="X17" s="204"/>
      <c r="Y17" s="204"/>
      <c r="Z17" s="204"/>
    </row>
    <row r="18" spans="1:26" ht="30" customHeight="1">
      <c r="A18" s="18">
        <v>9</v>
      </c>
      <c r="B18" s="13" t="s">
        <v>776</v>
      </c>
      <c r="C18" s="14" t="s">
        <v>747</v>
      </c>
      <c r="D18" s="13" t="s">
        <v>762</v>
      </c>
      <c r="E18" s="189"/>
      <c r="F18" s="189"/>
      <c r="G18" s="13" t="s">
        <v>777</v>
      </c>
      <c r="H18" s="189" t="str">
        <f>C58</f>
        <v>1900/01/30</v>
      </c>
      <c r="I18" s="189"/>
      <c r="J18" s="19"/>
      <c r="K18" s="15" t="s">
        <v>754</v>
      </c>
      <c r="L18" s="15" t="s">
        <v>754</v>
      </c>
      <c r="M18" s="167" t="s">
        <v>778</v>
      </c>
      <c r="N18" s="168"/>
      <c r="O18" s="168"/>
      <c r="P18" s="168"/>
      <c r="Q18" s="204"/>
      <c r="R18" s="204"/>
      <c r="S18" s="204"/>
      <c r="T18" s="204"/>
      <c r="U18" s="204"/>
      <c r="V18" s="204"/>
      <c r="W18" s="204"/>
      <c r="X18" s="204"/>
      <c r="Y18" s="204"/>
      <c r="Z18" s="204"/>
    </row>
    <row r="19" spans="1:26" ht="30" customHeight="1">
      <c r="A19" s="123">
        <v>10</v>
      </c>
      <c r="B19" s="215" t="s">
        <v>779</v>
      </c>
      <c r="C19" s="97" t="str">
        <f>IF($E$12=$D$36, "must", "optional")</f>
        <v>optional</v>
      </c>
      <c r="D19" s="13" t="s">
        <v>768</v>
      </c>
      <c r="E19" s="20" t="s">
        <v>780</v>
      </c>
      <c r="F19" s="21" t="s">
        <v>781</v>
      </c>
      <c r="G19" s="212"/>
      <c r="H19" s="213"/>
      <c r="I19" s="213"/>
      <c r="J19" s="214"/>
      <c r="K19" s="15" t="s">
        <v>754</v>
      </c>
      <c r="L19" s="15" t="s">
        <v>754</v>
      </c>
      <c r="M19" s="167" t="s">
        <v>782</v>
      </c>
      <c r="N19" s="168"/>
      <c r="O19" s="168"/>
      <c r="P19" s="168"/>
      <c r="Q19" s="204"/>
      <c r="R19" s="204"/>
      <c r="S19" s="204"/>
      <c r="T19" s="204"/>
      <c r="U19" s="204"/>
      <c r="V19" s="204"/>
      <c r="W19" s="204"/>
      <c r="X19" s="204"/>
      <c r="Y19" s="204"/>
      <c r="Z19" s="204"/>
    </row>
    <row r="20" spans="1:26" ht="30" customHeight="1">
      <c r="A20" s="124"/>
      <c r="B20" s="216"/>
      <c r="C20" s="97" t="str">
        <f>IF($E$12=$D$36, "must", "optional")</f>
        <v>optional</v>
      </c>
      <c r="D20" s="86" t="s">
        <v>783</v>
      </c>
      <c r="E20" s="219" t="s">
        <v>784</v>
      </c>
      <c r="F20" s="193"/>
      <c r="G20" s="194"/>
      <c r="H20" s="194"/>
      <c r="I20" s="194"/>
      <c r="J20" s="218"/>
      <c r="K20" s="15" t="s">
        <v>754</v>
      </c>
      <c r="L20" s="15" t="s">
        <v>754</v>
      </c>
      <c r="M20" s="171" t="s">
        <v>785</v>
      </c>
      <c r="N20" s="172"/>
      <c r="O20" s="172"/>
      <c r="P20" s="172"/>
      <c r="Q20" s="204"/>
      <c r="R20" s="204"/>
      <c r="S20" s="204"/>
      <c r="T20" s="204"/>
      <c r="U20" s="204"/>
      <c r="V20" s="204"/>
      <c r="W20" s="204"/>
      <c r="X20" s="204"/>
      <c r="Y20" s="204"/>
      <c r="Z20" s="204"/>
    </row>
    <row r="21" spans="1:26" ht="30" customHeight="1">
      <c r="A21" s="125"/>
      <c r="B21" s="217"/>
      <c r="C21" s="17" t="s">
        <v>758</v>
      </c>
      <c r="D21" s="13" t="s">
        <v>768</v>
      </c>
      <c r="E21" s="220"/>
      <c r="F21" s="193"/>
      <c r="G21" s="194"/>
      <c r="H21" s="194"/>
      <c r="I21" s="194"/>
      <c r="J21" s="218"/>
      <c r="K21" s="15" t="s">
        <v>754</v>
      </c>
      <c r="L21" s="15" t="s">
        <v>754</v>
      </c>
      <c r="M21" s="173"/>
      <c r="N21" s="174"/>
      <c r="O21" s="174"/>
      <c r="P21" s="174"/>
      <c r="Q21" s="204"/>
      <c r="R21" s="204"/>
      <c r="S21" s="204"/>
      <c r="T21" s="204"/>
      <c r="U21" s="204"/>
      <c r="V21" s="204"/>
      <c r="W21" s="204"/>
      <c r="X21" s="204"/>
      <c r="Y21" s="204"/>
      <c r="Z21" s="204"/>
    </row>
    <row r="22" spans="1:26" ht="30" customHeight="1">
      <c r="A22" s="84">
        <v>11</v>
      </c>
      <c r="B22" s="100" t="s">
        <v>786</v>
      </c>
      <c r="C22" s="14" t="s">
        <v>747</v>
      </c>
      <c r="D22" s="13" t="s">
        <v>762</v>
      </c>
      <c r="E22" s="182" t="s">
        <v>787</v>
      </c>
      <c r="F22" s="182"/>
      <c r="G22" s="182"/>
      <c r="H22" s="182"/>
      <c r="I22" s="182"/>
      <c r="J22" s="182"/>
      <c r="K22" s="15" t="s">
        <v>754</v>
      </c>
      <c r="L22" s="15" t="s">
        <v>754</v>
      </c>
      <c r="M22" s="154" t="s">
        <v>788</v>
      </c>
      <c r="N22" s="155"/>
      <c r="O22" s="155"/>
      <c r="P22" s="131"/>
      <c r="Q22" s="204"/>
      <c r="R22" s="204"/>
      <c r="S22" s="204"/>
      <c r="T22" s="204"/>
      <c r="U22" s="204"/>
      <c r="V22" s="204"/>
      <c r="W22" s="204"/>
      <c r="X22" s="204"/>
      <c r="Y22" s="204"/>
      <c r="Z22" s="204"/>
    </row>
    <row r="23" spans="1:26" ht="41" customHeight="1">
      <c r="A23" s="22">
        <v>12</v>
      </c>
      <c r="B23" s="100" t="s">
        <v>789</v>
      </c>
      <c r="C23" s="14" t="s">
        <v>747</v>
      </c>
      <c r="D23" s="13" t="s">
        <v>762</v>
      </c>
      <c r="E23" s="221">
        <v>100000</v>
      </c>
      <c r="F23" s="221"/>
      <c r="G23" s="221"/>
      <c r="H23" s="221"/>
      <c r="I23" s="221"/>
      <c r="J23" s="221"/>
      <c r="K23" s="15" t="s">
        <v>754</v>
      </c>
      <c r="L23" s="15" t="s">
        <v>754</v>
      </c>
      <c r="M23" s="161" t="s">
        <v>790</v>
      </c>
      <c r="N23" s="162"/>
      <c r="O23" s="162"/>
      <c r="P23" s="162"/>
      <c r="Q23" s="204"/>
      <c r="R23" s="204"/>
      <c r="S23" s="204"/>
      <c r="T23" s="204"/>
      <c r="U23" s="204"/>
      <c r="V23" s="204"/>
      <c r="W23" s="204"/>
      <c r="X23" s="204"/>
      <c r="Y23" s="204"/>
      <c r="Z23" s="204"/>
    </row>
    <row r="24" spans="1:26" ht="42" customHeight="1">
      <c r="A24" s="99">
        <v>13</v>
      </c>
      <c r="B24" s="102" t="s">
        <v>791</v>
      </c>
      <c r="C24" s="14" t="s">
        <v>747</v>
      </c>
      <c r="D24" s="13" t="s">
        <v>762</v>
      </c>
      <c r="E24" s="182" t="s">
        <v>792</v>
      </c>
      <c r="F24" s="182"/>
      <c r="G24" s="182"/>
      <c r="H24" s="182"/>
      <c r="I24" s="182"/>
      <c r="J24" s="182"/>
      <c r="K24" s="15" t="s">
        <v>754</v>
      </c>
      <c r="L24" s="15" t="s">
        <v>754</v>
      </c>
      <c r="M24" s="152" t="s">
        <v>793</v>
      </c>
      <c r="N24" s="153"/>
      <c r="O24" s="153"/>
      <c r="P24" s="153"/>
      <c r="Q24" s="204"/>
      <c r="R24" s="204"/>
      <c r="S24" s="204"/>
      <c r="T24" s="204"/>
      <c r="U24" s="204"/>
      <c r="V24" s="204"/>
      <c r="W24" s="204"/>
      <c r="X24" s="204"/>
      <c r="Y24" s="204"/>
      <c r="Z24" s="204"/>
    </row>
    <row r="25" spans="1:26" ht="66" customHeight="1">
      <c r="A25" s="18">
        <v>14</v>
      </c>
      <c r="B25" s="102" t="s">
        <v>794</v>
      </c>
      <c r="C25" s="14" t="s">
        <v>747</v>
      </c>
      <c r="D25" s="13" t="s">
        <v>762</v>
      </c>
      <c r="E25" s="182" t="s">
        <v>792</v>
      </c>
      <c r="F25" s="182"/>
      <c r="G25" s="182"/>
      <c r="H25" s="182"/>
      <c r="I25" s="182"/>
      <c r="J25" s="182"/>
      <c r="K25" s="15" t="s">
        <v>754</v>
      </c>
      <c r="L25" s="15" t="s">
        <v>754</v>
      </c>
      <c r="M25" s="126" t="s">
        <v>795</v>
      </c>
      <c r="N25" s="127"/>
      <c r="O25" s="127"/>
      <c r="P25" s="127"/>
      <c r="Q25" s="204"/>
      <c r="R25" s="204"/>
      <c r="S25" s="204"/>
      <c r="T25" s="204"/>
      <c r="U25" s="204"/>
      <c r="V25" s="204"/>
      <c r="W25" s="204"/>
      <c r="X25" s="204"/>
      <c r="Y25" s="204"/>
      <c r="Z25" s="204"/>
    </row>
    <row r="26" spans="1:26" ht="65" customHeight="1">
      <c r="A26" s="18">
        <v>15</v>
      </c>
      <c r="B26" s="102" t="s">
        <v>796</v>
      </c>
      <c r="C26" s="14" t="s">
        <v>747</v>
      </c>
      <c r="D26" s="13" t="s">
        <v>762</v>
      </c>
      <c r="E26" s="182" t="s">
        <v>792</v>
      </c>
      <c r="F26" s="182"/>
      <c r="G26" s="182"/>
      <c r="H26" s="182"/>
      <c r="I26" s="182"/>
      <c r="J26" s="182"/>
      <c r="K26" s="15" t="s">
        <v>754</v>
      </c>
      <c r="L26" s="15" t="s">
        <v>754</v>
      </c>
      <c r="M26" s="128"/>
      <c r="N26" s="129"/>
      <c r="O26" s="129"/>
      <c r="P26" s="129"/>
      <c r="Q26" s="204"/>
      <c r="R26" s="204"/>
      <c r="S26" s="204"/>
      <c r="T26" s="204"/>
      <c r="U26" s="204"/>
      <c r="V26" s="204"/>
      <c r="W26" s="204"/>
      <c r="X26" s="204"/>
      <c r="Y26" s="204"/>
      <c r="Z26" s="204"/>
    </row>
    <row r="27" spans="1:26" ht="18">
      <c r="A27" s="134" t="s">
        <v>797</v>
      </c>
      <c r="B27" s="135"/>
      <c r="C27" s="135"/>
      <c r="D27" s="135"/>
      <c r="E27" s="135"/>
      <c r="F27" s="135"/>
      <c r="G27" s="135"/>
      <c r="H27" s="135"/>
      <c r="I27" s="135"/>
      <c r="J27" s="135"/>
      <c r="K27" s="135"/>
      <c r="L27" s="135"/>
      <c r="M27" s="135"/>
      <c r="N27" s="135"/>
      <c r="O27" s="135"/>
      <c r="P27" s="135"/>
      <c r="Q27" s="204"/>
      <c r="R27" s="204"/>
      <c r="S27" s="204"/>
      <c r="T27" s="204"/>
      <c r="U27" s="204"/>
      <c r="V27" s="204"/>
      <c r="W27" s="204"/>
      <c r="X27" s="204"/>
      <c r="Y27" s="204"/>
      <c r="Z27" s="204"/>
    </row>
    <row r="28" spans="1:26" ht="30" customHeight="1">
      <c r="A28" s="23">
        <v>16</v>
      </c>
      <c r="B28" s="101" t="s">
        <v>798</v>
      </c>
      <c r="C28" s="6" t="s">
        <v>799</v>
      </c>
      <c r="D28" s="101" t="s">
        <v>762</v>
      </c>
      <c r="E28" s="140"/>
      <c r="F28" s="141"/>
      <c r="G28" s="141"/>
      <c r="H28" s="141"/>
      <c r="I28" s="141"/>
      <c r="J28" s="141"/>
      <c r="K28" s="8" t="s">
        <v>800</v>
      </c>
      <c r="L28" s="9" t="s">
        <v>800</v>
      </c>
      <c r="M28" s="136" t="s">
        <v>801</v>
      </c>
      <c r="N28" s="137"/>
      <c r="O28" s="137"/>
      <c r="P28" s="137"/>
      <c r="Q28" s="204"/>
      <c r="R28" s="204"/>
      <c r="S28" s="204"/>
      <c r="T28" s="204"/>
      <c r="U28" s="204"/>
      <c r="V28" s="204"/>
      <c r="W28" s="204"/>
      <c r="X28" s="204"/>
      <c r="Y28" s="204"/>
      <c r="Z28" s="204"/>
    </row>
    <row r="29" spans="1:26" ht="30" customHeight="1">
      <c r="A29" s="23">
        <v>17</v>
      </c>
      <c r="B29" s="101" t="s">
        <v>802</v>
      </c>
      <c r="C29" s="6" t="s">
        <v>799</v>
      </c>
      <c r="D29" s="101" t="s">
        <v>762</v>
      </c>
      <c r="E29" s="140"/>
      <c r="F29" s="141"/>
      <c r="G29" s="141"/>
      <c r="H29" s="141"/>
      <c r="I29" s="141"/>
      <c r="J29" s="141"/>
      <c r="K29" s="8" t="s">
        <v>800</v>
      </c>
      <c r="L29" s="9" t="s">
        <v>800</v>
      </c>
      <c r="M29" s="138"/>
      <c r="N29" s="139"/>
      <c r="O29" s="139"/>
      <c r="P29" s="139"/>
      <c r="Q29" s="204"/>
      <c r="R29" s="204"/>
      <c r="S29" s="204"/>
      <c r="T29" s="204"/>
      <c r="U29" s="204"/>
      <c r="V29" s="204"/>
      <c r="W29" s="204"/>
      <c r="X29" s="204"/>
      <c r="Y29" s="204"/>
      <c r="Z29" s="204"/>
    </row>
    <row r="30" spans="1:26" ht="30" customHeight="1">
      <c r="A30" s="23">
        <v>18</v>
      </c>
      <c r="B30" s="101" t="s">
        <v>803</v>
      </c>
      <c r="C30" s="6" t="s">
        <v>799</v>
      </c>
      <c r="D30" s="101" t="s">
        <v>762</v>
      </c>
      <c r="E30" s="141"/>
      <c r="F30" s="141"/>
      <c r="G30" s="141"/>
      <c r="H30" s="141"/>
      <c r="I30" s="141"/>
      <c r="J30" s="141"/>
      <c r="K30" s="8" t="s">
        <v>800</v>
      </c>
      <c r="L30" s="9" t="s">
        <v>800</v>
      </c>
      <c r="M30" s="131"/>
      <c r="N30" s="132"/>
      <c r="O30" s="132"/>
      <c r="P30" s="132"/>
      <c r="Q30" s="204"/>
      <c r="R30" s="204"/>
      <c r="S30" s="204"/>
      <c r="T30" s="204"/>
      <c r="U30" s="204"/>
      <c r="V30" s="204"/>
      <c r="W30" s="204"/>
      <c r="X30" s="204"/>
      <c r="Y30" s="204"/>
      <c r="Z30" s="204"/>
    </row>
    <row r="31" spans="1:26" ht="30" customHeight="1">
      <c r="A31" s="23">
        <v>19</v>
      </c>
      <c r="B31" s="101" t="s">
        <v>804</v>
      </c>
      <c r="C31" s="97" t="s">
        <v>747</v>
      </c>
      <c r="D31" s="101" t="s">
        <v>762</v>
      </c>
      <c r="E31" s="140"/>
      <c r="F31" s="141"/>
      <c r="G31" s="141"/>
      <c r="H31" s="141"/>
      <c r="I31" s="141"/>
      <c r="J31" s="141"/>
      <c r="K31" s="8" t="s">
        <v>800</v>
      </c>
      <c r="L31" s="9" t="s">
        <v>800</v>
      </c>
      <c r="M31" s="133" t="s">
        <v>805</v>
      </c>
      <c r="N31" s="132"/>
      <c r="O31" s="132"/>
      <c r="P31" s="132"/>
      <c r="Q31" s="204"/>
      <c r="R31" s="204"/>
      <c r="S31" s="204"/>
      <c r="T31" s="204"/>
      <c r="U31" s="204"/>
      <c r="V31" s="204"/>
      <c r="W31" s="204"/>
      <c r="X31" s="204"/>
      <c r="Y31" s="204"/>
      <c r="Z31" s="204"/>
    </row>
    <row r="34" spans="2:16" ht="17" customHeight="1"/>
    <row r="35" spans="2:16" hidden="1">
      <c r="B35" s="24"/>
      <c r="C35" s="5"/>
      <c r="D35" s="25"/>
      <c r="E35" s="5"/>
    </row>
    <row r="36" spans="2:16" ht="18" hidden="1">
      <c r="B36" s="26" t="s">
        <v>806</v>
      </c>
      <c r="C36" s="27" t="s">
        <v>807</v>
      </c>
      <c r="D36" s="28" t="s">
        <v>808</v>
      </c>
      <c r="E36" s="28" t="s">
        <v>809</v>
      </c>
      <c r="F36" s="29"/>
      <c r="G36" s="30"/>
      <c r="H36" s="31"/>
      <c r="I36" s="31"/>
      <c r="J36" s="31"/>
      <c r="K36" s="31"/>
      <c r="L36" s="31"/>
      <c r="M36" s="31"/>
      <c r="N36" s="31"/>
      <c r="O36" s="29"/>
      <c r="P36" s="32"/>
    </row>
    <row r="37" spans="2:16" ht="18" hidden="1">
      <c r="B37" s="26" t="s">
        <v>810</v>
      </c>
      <c r="C37" s="33" t="str">
        <f>" 將"&amp;IF(F20&lt;&gt;"", F20, F21)&amp;"的官方帳號加入好友，即可擁有此貼圖♪"</f>
        <v xml:space="preserve"> 將的官方帳號加入好友，即可擁有此貼圖♪</v>
      </c>
      <c r="D37" s="31"/>
      <c r="E37" s="29"/>
      <c r="F37" s="31"/>
      <c r="G37" s="31"/>
      <c r="H37" s="31"/>
      <c r="I37" s="31"/>
      <c r="J37" s="31"/>
      <c r="K37" s="31"/>
      <c r="L37" s="31"/>
      <c r="M37" s="31"/>
      <c r="N37" s="31"/>
      <c r="O37" s="29"/>
      <c r="P37" s="32"/>
    </row>
    <row r="38" spans="2:16" ht="18" hidden="1">
      <c r="B38" s="26" t="s">
        <v>811</v>
      </c>
      <c r="C38" s="33" t="str">
        <f>" Friend "&amp;IF(F21&lt;&gt;"", F21, F20)&amp;"'s official account to get this set. "</f>
        <v xml:space="preserve"> Friend 's official account to get this set. </v>
      </c>
      <c r="D38" s="29"/>
      <c r="E38" s="29"/>
      <c r="F38" s="31"/>
      <c r="G38" s="31"/>
      <c r="H38" s="31"/>
      <c r="I38" s="31"/>
      <c r="J38" s="31"/>
      <c r="K38" s="31"/>
      <c r="L38" s="31"/>
      <c r="M38" s="31"/>
      <c r="N38" s="31"/>
      <c r="O38" s="29"/>
      <c r="P38" s="32"/>
    </row>
    <row r="39" spans="2:16" ht="17" hidden="1">
      <c r="B39" s="26" t="s">
        <v>812</v>
      </c>
      <c r="C39" s="34" t="str">
        <f>" 下載期限:至"&amp;G39</f>
        <v xml:space="preserve"> 下載期限:至1900/01/30</v>
      </c>
      <c r="D39" s="29"/>
      <c r="E39" s="29"/>
      <c r="F39" s="31"/>
      <c r="G39" s="35" t="str">
        <f>TEXT(SalesEnd,"yyyy/mm/dd")</f>
        <v>1900/01/30</v>
      </c>
      <c r="H39" s="31"/>
      <c r="I39" s="29"/>
      <c r="J39" s="31"/>
      <c r="K39" s="31"/>
      <c r="L39" s="31"/>
      <c r="M39" s="31"/>
      <c r="N39" s="31"/>
      <c r="O39" s="29"/>
      <c r="P39" s="32"/>
    </row>
    <row r="40" spans="2:16" ht="17" hidden="1">
      <c r="B40" s="26" t="s">
        <v>813</v>
      </c>
      <c r="C40" s="34" t="str">
        <f>" Available till "&amp;G40&amp;"."</f>
        <v xml:space="preserve"> Available till January 30, 1900.</v>
      </c>
      <c r="D40" s="29"/>
      <c r="E40" s="29"/>
      <c r="F40" s="31"/>
      <c r="G40" s="36" t="str">
        <f>TEXT(SalesEnd,"mmmm dd, yyyy")</f>
        <v>January 30, 1900</v>
      </c>
      <c r="H40" s="31"/>
      <c r="I40" s="31"/>
      <c r="J40" s="31"/>
      <c r="K40" s="31"/>
      <c r="L40" s="31"/>
      <c r="M40" s="31"/>
      <c r="N40" s="31"/>
      <c r="O40" s="29"/>
      <c r="P40" s="32"/>
    </row>
    <row r="41" spans="2:16" ht="18" hidden="1">
      <c r="B41" s="26" t="s">
        <v>814</v>
      </c>
      <c r="C41" s="33" t="str">
        <f>E8&amp;C39</f>
        <v xml:space="preserve"> 下載期限:至1900/01/30</v>
      </c>
      <c r="D41" s="29"/>
      <c r="E41" s="29"/>
      <c r="F41" s="31"/>
      <c r="G41" s="31"/>
      <c r="H41" s="31"/>
      <c r="I41" s="31"/>
      <c r="J41" s="31"/>
      <c r="K41" s="31"/>
      <c r="L41" s="31"/>
      <c r="M41" s="31"/>
      <c r="N41" s="31"/>
      <c r="O41" s="29"/>
      <c r="P41" s="32"/>
    </row>
    <row r="42" spans="2:16" ht="18" hidden="1">
      <c r="B42" s="26" t="s">
        <v>815</v>
      </c>
      <c r="C42" s="33" t="str">
        <f>E10&amp;C40</f>
        <v xml:space="preserve"> Available till January 30, 1900.</v>
      </c>
      <c r="D42" s="29"/>
      <c r="E42" s="29"/>
      <c r="F42" s="31"/>
      <c r="G42" s="31"/>
      <c r="H42" s="31"/>
      <c r="I42" s="31"/>
      <c r="J42" s="31"/>
      <c r="K42" s="31"/>
      <c r="L42" s="31"/>
      <c r="M42" s="31"/>
      <c r="N42" s="31"/>
      <c r="O42" s="29"/>
      <c r="P42" s="32"/>
    </row>
    <row r="43" spans="2:16" ht="18" hidden="1">
      <c r="B43" s="26" t="s">
        <v>816</v>
      </c>
      <c r="C43" s="33" t="str">
        <f>E8&amp;C37&amp;C39</f>
        <v xml:space="preserve"> 將的官方帳號加入好友，即可擁有此貼圖♪ 下載期限:至1900/01/30</v>
      </c>
      <c r="D43" s="29"/>
      <c r="E43" s="29"/>
      <c r="F43" s="31"/>
      <c r="G43" s="31"/>
      <c r="H43" s="31"/>
      <c r="I43" s="31"/>
      <c r="J43" s="31"/>
      <c r="K43" s="31"/>
      <c r="L43" s="31"/>
      <c r="M43" s="31"/>
      <c r="N43" s="31"/>
      <c r="O43" s="29"/>
      <c r="P43" s="32"/>
    </row>
    <row r="44" spans="2:16" ht="18" hidden="1">
      <c r="B44" s="26" t="s">
        <v>817</v>
      </c>
      <c r="C44" s="33" t="str">
        <f>E10&amp;C38&amp;C40</f>
        <v xml:space="preserve"> Friend 's official account to get this set.  Available till January 30, 1900.</v>
      </c>
      <c r="D44" s="29"/>
      <c r="E44" s="29"/>
      <c r="F44" s="31"/>
      <c r="G44" s="31"/>
      <c r="H44" s="31"/>
      <c r="I44" s="31"/>
      <c r="J44" s="31"/>
      <c r="K44" s="31"/>
      <c r="L44" s="31"/>
      <c r="M44" s="31"/>
      <c r="N44" s="31"/>
      <c r="O44" s="29"/>
      <c r="P44" s="32"/>
    </row>
    <row r="45" spans="2:16" ht="18" hidden="1">
      <c r="B45" s="26" t="s">
        <v>818</v>
      </c>
      <c r="C45" s="33" t="str">
        <f>E8&amp;" "&amp;E13&amp;C39</f>
        <v xml:space="preserve">  下載期限:至1900/01/30</v>
      </c>
      <c r="D45" s="29"/>
      <c r="E45" s="29"/>
      <c r="F45" s="31"/>
      <c r="G45" s="31"/>
      <c r="H45" s="31"/>
      <c r="I45" s="31"/>
      <c r="J45" s="31"/>
      <c r="K45" s="31"/>
      <c r="L45" s="31"/>
      <c r="M45" s="31"/>
      <c r="N45" s="31"/>
      <c r="O45" s="29"/>
      <c r="P45" s="32"/>
    </row>
    <row r="46" spans="2:16" ht="18" hidden="1">
      <c r="B46" s="26" t="s">
        <v>819</v>
      </c>
      <c r="C46" s="33" t="str">
        <f>E10&amp;" "&amp;E14&amp;C40</f>
        <v xml:space="preserve">  Available till January 30, 1900.</v>
      </c>
      <c r="D46" s="29"/>
      <c r="E46" s="29"/>
      <c r="F46" s="31"/>
      <c r="G46" s="31"/>
      <c r="H46" s="31"/>
      <c r="I46" s="31"/>
      <c r="J46" s="31"/>
      <c r="K46" s="31"/>
      <c r="L46" s="31"/>
      <c r="M46" s="31"/>
      <c r="N46" s="31"/>
      <c r="O46" s="29"/>
      <c r="P46" s="32"/>
    </row>
    <row r="47" spans="2:16" ht="18" hidden="1">
      <c r="B47" s="26" t="s">
        <v>820</v>
      </c>
      <c r="C47" s="33" t="str">
        <f>E8 &amp; " 限量"&amp;TEXT(E23,"#,###")&amp;"下載數♪"&amp;C39</f>
        <v xml:space="preserve"> 限量100,000下載數♪ 下載期限:至1900/01/30</v>
      </c>
      <c r="D47" s="29"/>
      <c r="E47" s="29"/>
      <c r="F47" s="31"/>
      <c r="G47" s="31"/>
      <c r="H47" s="31"/>
      <c r="I47" s="31"/>
      <c r="J47" s="31"/>
      <c r="K47" s="31"/>
      <c r="L47" s="31"/>
      <c r="M47" s="31"/>
      <c r="N47" s="31"/>
      <c r="O47" s="29"/>
      <c r="P47" s="32"/>
    </row>
    <row r="48" spans="2:16" ht="18" hidden="1">
      <c r="B48" s="26" t="s">
        <v>821</v>
      </c>
      <c r="C48" s="33" t="str">
        <f>E10 &amp; " Limited to "&amp;TEXT(E23,"#,###")&amp;" downloads."&amp;C40</f>
        <v xml:space="preserve"> Limited to 100,000 downloads. Available till January 30, 1900.</v>
      </c>
      <c r="D48" s="29"/>
      <c r="E48" s="29"/>
      <c r="F48" s="31"/>
      <c r="G48" s="31"/>
      <c r="H48" s="31"/>
      <c r="I48" s="31"/>
      <c r="J48" s="31"/>
      <c r="K48" s="31"/>
      <c r="L48" s="31"/>
      <c r="M48" s="31"/>
      <c r="N48" s="31"/>
      <c r="O48" s="29"/>
      <c r="P48" s="32"/>
    </row>
    <row r="49" spans="2:16" ht="18" hidden="1">
      <c r="B49" s="26" t="s">
        <v>822</v>
      </c>
      <c r="C49" s="33" t="str">
        <f>E8 &amp; " 將 "&amp;IF(F20&lt;&gt;"",F20,F21)&amp;" 的官方帳號加入好友，前"&amp;TEXT(E23,"#,###")&amp;"名好友即可擁有此貼圖 ♪"&amp;C39</f>
        <v xml:space="preserve"> 將  的官方帳號加入好友，前100,000名好友即可擁有此貼圖 ♪ 下載期限:至1900/01/30</v>
      </c>
      <c r="D49" s="29"/>
      <c r="E49" s="29"/>
      <c r="F49" s="31"/>
      <c r="G49" s="31"/>
      <c r="H49" s="31"/>
      <c r="I49" s="31"/>
      <c r="J49" s="31"/>
      <c r="K49" s="31"/>
      <c r="L49" s="31"/>
      <c r="M49" s="31"/>
      <c r="N49" s="31"/>
      <c r="O49" s="29"/>
      <c r="P49" s="32"/>
    </row>
    <row r="50" spans="2:16" ht="18" hidden="1">
      <c r="B50" s="26" t="s">
        <v>823</v>
      </c>
      <c r="C50" s="33" t="str">
        <f>E10 &amp; " Be the first "&amp;TEXT(E23, "#,###")&amp;" friends with "&amp;IF(F21&lt;&gt;"", F21, F20)&amp;" official account to get this set."&amp;C40</f>
        <v xml:space="preserve"> Be the first 100,000 friends with  official account to get this set. Available till January 30, 1900.</v>
      </c>
      <c r="D50" s="29"/>
      <c r="E50" s="29"/>
      <c r="F50" s="31"/>
      <c r="G50" s="31"/>
      <c r="H50" s="31"/>
      <c r="I50" s="31"/>
      <c r="J50" s="31"/>
      <c r="K50" s="31"/>
      <c r="L50" s="31"/>
      <c r="M50" s="31"/>
      <c r="N50" s="31"/>
      <c r="O50" s="29"/>
      <c r="P50" s="32"/>
    </row>
    <row r="51" spans="2:16" ht="18" hidden="1">
      <c r="B51" s="26" t="s">
        <v>824</v>
      </c>
      <c r="C51" s="33" t="str">
        <f>IF(E12=C36,IF(E22=C54,C47,C41),IF(E12=D36,IF(E22=C54,C49,C43),IF(E12=E36,C45,"")))</f>
        <v xml:space="preserve"> 下載期限:至1900/01/30</v>
      </c>
      <c r="D51" s="29"/>
      <c r="E51" s="29"/>
      <c r="F51" s="31"/>
      <c r="G51" s="31"/>
      <c r="H51" s="31"/>
      <c r="I51" s="31"/>
      <c r="J51" s="31"/>
      <c r="K51" s="31"/>
      <c r="L51" s="31"/>
      <c r="M51" s="31"/>
      <c r="N51" s="31"/>
      <c r="O51" s="29"/>
      <c r="P51" s="32"/>
    </row>
    <row r="52" spans="2:16" ht="18" hidden="1">
      <c r="B52" s="26" t="s">
        <v>825</v>
      </c>
      <c r="C52" s="33" t="str">
        <f>IF(E10="", "",IF(E12=C36,IF(E22=C54,C48,C42),IF(E12=D36,IF(E22=C54,C50,C44),IF(E12=E36,C46,""))))</f>
        <v/>
      </c>
      <c r="D52" s="29"/>
      <c r="E52" s="29"/>
      <c r="F52" s="31"/>
      <c r="G52" s="31"/>
      <c r="H52" s="31"/>
      <c r="I52" s="31"/>
      <c r="J52" s="31"/>
      <c r="K52" s="31"/>
      <c r="L52" s="31"/>
      <c r="M52" s="31"/>
      <c r="N52" s="31"/>
      <c r="O52" s="29"/>
      <c r="P52" s="32"/>
    </row>
    <row r="53" spans="2:16" ht="18" hidden="1">
      <c r="B53" s="26" t="s">
        <v>826</v>
      </c>
      <c r="C53" s="34" t="s">
        <v>827</v>
      </c>
      <c r="D53" s="31" t="s">
        <v>828</v>
      </c>
      <c r="E53" s="29"/>
      <c r="F53" s="31"/>
      <c r="G53" s="31"/>
      <c r="H53" s="31"/>
      <c r="I53" s="31"/>
      <c r="J53" s="31"/>
      <c r="K53" s="31"/>
      <c r="L53" s="31"/>
      <c r="M53" s="31"/>
      <c r="N53" s="31"/>
      <c r="O53" s="29"/>
      <c r="P53" s="32"/>
    </row>
    <row r="54" spans="2:16" hidden="1">
      <c r="B54" s="26" t="s">
        <v>829</v>
      </c>
      <c r="C54" s="2" t="s">
        <v>830</v>
      </c>
      <c r="D54" s="2" t="s">
        <v>831</v>
      </c>
      <c r="E54" s="1"/>
      <c r="H54" s="31"/>
      <c r="I54" s="31"/>
      <c r="J54" s="31"/>
      <c r="K54" s="31"/>
      <c r="L54" s="31"/>
      <c r="M54" s="31"/>
      <c r="N54" s="31"/>
      <c r="O54" s="29"/>
      <c r="P54" s="32"/>
    </row>
    <row r="55" spans="2:16" ht="18" hidden="1">
      <c r="B55" s="26" t="s">
        <v>832</v>
      </c>
      <c r="C55" s="25" t="s">
        <v>830</v>
      </c>
      <c r="D55" s="25" t="s">
        <v>831</v>
      </c>
      <c r="E55" s="25" t="s">
        <v>833</v>
      </c>
      <c r="F55" s="25" t="s">
        <v>834</v>
      </c>
      <c r="H55" s="37"/>
      <c r="I55" s="37"/>
      <c r="J55" s="31"/>
      <c r="K55" s="31"/>
      <c r="L55" s="31"/>
      <c r="M55" s="31"/>
      <c r="N55" s="31"/>
      <c r="O55" s="29"/>
      <c r="P55" s="32"/>
    </row>
    <row r="56" spans="2:16" hidden="1">
      <c r="B56" s="38" t="s">
        <v>835</v>
      </c>
      <c r="C56" s="34" t="s">
        <v>830</v>
      </c>
      <c r="D56" s="31" t="s">
        <v>831</v>
      </c>
      <c r="E56" s="31"/>
      <c r="F56" s="31"/>
      <c r="G56" s="31"/>
      <c r="H56" s="31"/>
      <c r="I56" s="31"/>
      <c r="J56" s="31"/>
      <c r="K56" s="31"/>
      <c r="L56" s="31"/>
      <c r="M56" s="31"/>
      <c r="N56" s="31"/>
      <c r="O56" s="29"/>
      <c r="P56" s="32"/>
    </row>
    <row r="57" spans="2:16" hidden="1">
      <c r="B57" s="26" t="s">
        <v>836</v>
      </c>
      <c r="C57" s="34" t="s">
        <v>830</v>
      </c>
      <c r="D57" s="31" t="s">
        <v>831</v>
      </c>
      <c r="E57" s="31"/>
      <c r="F57" s="31"/>
      <c r="G57" s="31"/>
      <c r="H57" s="31"/>
      <c r="I57" s="31"/>
      <c r="J57" s="31"/>
      <c r="K57" s="31"/>
      <c r="L57" s="31"/>
      <c r="M57" s="31"/>
      <c r="N57" s="31"/>
      <c r="O57" s="29"/>
      <c r="P57" s="32"/>
    </row>
    <row r="58" spans="2:16" ht="18" hidden="1">
      <c r="B58" s="26" t="s">
        <v>837</v>
      </c>
      <c r="C58" s="34" t="str">
        <f>TEXT(IF(CpdFlag="true", SalesStart+14, IF(EventType=F63, SalesStart+90, SalesStart+30)),"yyyy/mm/dd")</f>
        <v>1900/01/30</v>
      </c>
      <c r="D58" s="31"/>
      <c r="E58" s="31"/>
      <c r="F58" s="39"/>
      <c r="G58" s="40" t="s">
        <v>838</v>
      </c>
      <c r="H58" s="39"/>
      <c r="I58" s="39"/>
      <c r="J58" s="39"/>
      <c r="K58" s="39"/>
      <c r="L58" s="39"/>
      <c r="M58" s="39"/>
      <c r="N58" s="39"/>
      <c r="O58" s="41"/>
      <c r="P58" s="42"/>
    </row>
    <row r="59" spans="2:16" hidden="1"/>
    <row r="60" spans="2:16" ht="20" hidden="1">
      <c r="B60" s="130" t="s">
        <v>839</v>
      </c>
      <c r="C60" s="130"/>
      <c r="D60" s="130"/>
      <c r="E60" s="130"/>
      <c r="F60" s="130"/>
      <c r="G60" s="130"/>
      <c r="H60" s="130"/>
      <c r="I60" s="130"/>
    </row>
    <row r="61" spans="2:16" ht="21" hidden="1" customHeight="1">
      <c r="B61" s="118" t="s">
        <v>840</v>
      </c>
      <c r="C61" s="119" t="s">
        <v>807</v>
      </c>
      <c r="D61" s="119"/>
      <c r="E61" s="119"/>
      <c r="F61" s="43" t="s">
        <v>841</v>
      </c>
      <c r="G61" s="44"/>
      <c r="H61" s="44"/>
      <c r="I61" s="120" t="str">
        <f>VLOOKUP(EventTypeInput,C61:F63,4,FALSE)</f>
        <v>NOT_EVENT</v>
      </c>
    </row>
    <row r="62" spans="2:16" ht="20" hidden="1" customHeight="1">
      <c r="B62" s="118"/>
      <c r="C62" s="119" t="s">
        <v>808</v>
      </c>
      <c r="D62" s="119"/>
      <c r="E62" s="119"/>
      <c r="F62" s="43" t="s">
        <v>842</v>
      </c>
      <c r="G62" s="44"/>
      <c r="H62" s="44"/>
      <c r="I62" s="120" t="e">
        <f>VLOOKUP(EventTypeInput,G29:H31,2,FALSE)</f>
        <v>#N/A</v>
      </c>
    </row>
    <row r="63" spans="2:16" ht="20" hidden="1" customHeight="1">
      <c r="B63" s="118"/>
      <c r="C63" s="119" t="s">
        <v>809</v>
      </c>
      <c r="D63" s="119"/>
      <c r="E63" s="119"/>
      <c r="F63" s="43" t="s">
        <v>763</v>
      </c>
      <c r="G63" s="44"/>
      <c r="H63" s="44"/>
      <c r="I63" s="120" t="e">
        <f>VLOOKUP(EventTypeInput,G30:H32,2,FALSE)</f>
        <v>#N/A</v>
      </c>
    </row>
    <row r="64" spans="2:16" hidden="1">
      <c r="B64" s="118" t="s">
        <v>843</v>
      </c>
      <c r="C64" s="119" t="s">
        <v>774</v>
      </c>
      <c r="D64" s="119"/>
      <c r="E64" s="119"/>
      <c r="F64" s="43">
        <v>90</v>
      </c>
      <c r="G64" s="44"/>
      <c r="H64" s="44"/>
      <c r="I64" s="120">
        <f>VLOOKUP(UsagePeriodInput,C64:F65,4,FALSE)</f>
        <v>90</v>
      </c>
    </row>
    <row r="65" spans="2:9" hidden="1">
      <c r="B65" s="118"/>
      <c r="C65" s="119" t="s">
        <v>844</v>
      </c>
      <c r="D65" s="119"/>
      <c r="E65" s="119"/>
      <c r="F65" s="43">
        <v>180</v>
      </c>
      <c r="G65" s="44"/>
      <c r="H65" s="44"/>
      <c r="I65" s="120" t="e">
        <f>VLOOKUP(UsagePeriodInput,G37:H38,2,FALSE)</f>
        <v>#N/A</v>
      </c>
    </row>
    <row r="66" spans="2:9" hidden="1">
      <c r="B66" s="210" t="s">
        <v>829</v>
      </c>
      <c r="C66" s="207" t="s">
        <v>830</v>
      </c>
      <c r="D66" s="208"/>
      <c r="E66" s="209"/>
      <c r="F66" s="45" t="s">
        <v>845</v>
      </c>
      <c r="G66" s="44"/>
      <c r="H66" s="44"/>
      <c r="I66" s="116" t="str">
        <f>VLOOKUP(CpdFlagInput,C66:H67,4,FALSE)</f>
        <v>false</v>
      </c>
    </row>
    <row r="67" spans="2:9" hidden="1">
      <c r="B67" s="211"/>
      <c r="C67" s="207" t="s">
        <v>831</v>
      </c>
      <c r="D67" s="208"/>
      <c r="E67" s="209"/>
      <c r="F67" s="45" t="s">
        <v>846</v>
      </c>
      <c r="G67" s="44"/>
      <c r="H67" s="44"/>
      <c r="I67" s="117"/>
    </row>
    <row r="68" spans="2:9" hidden="1">
      <c r="B68" s="118" t="s">
        <v>847</v>
      </c>
      <c r="C68" s="119" t="s">
        <v>830</v>
      </c>
      <c r="D68" s="119"/>
      <c r="E68" s="119"/>
      <c r="F68" s="45" t="s">
        <v>845</v>
      </c>
      <c r="G68" s="46"/>
      <c r="H68" s="46"/>
      <c r="I68" s="116" t="str">
        <f>VLOOKUP(ShopFlagAndTargetingInput,C68:H71,4,FALSE)</f>
        <v>true</v>
      </c>
    </row>
    <row r="69" spans="2:9" hidden="1">
      <c r="B69" s="118"/>
      <c r="C69" s="122" t="s">
        <v>831</v>
      </c>
      <c r="D69" s="122"/>
      <c r="E69" s="122"/>
      <c r="F69" s="45" t="s">
        <v>846</v>
      </c>
      <c r="G69" s="46"/>
      <c r="H69" s="46"/>
      <c r="I69" s="117"/>
    </row>
    <row r="70" spans="2:9" hidden="1">
      <c r="B70" s="118"/>
      <c r="C70" s="122" t="s">
        <v>833</v>
      </c>
      <c r="D70" s="122"/>
      <c r="E70" s="122"/>
      <c r="F70" s="45" t="s">
        <v>845</v>
      </c>
      <c r="G70" s="43"/>
      <c r="H70" s="43" t="s">
        <v>848</v>
      </c>
      <c r="I70" s="120" t="str">
        <f>VLOOKUP(ShopFlagAndTargetingInput,C68:H71,6,FALSE)&amp;""</f>
        <v/>
      </c>
    </row>
    <row r="71" spans="2:9" hidden="1">
      <c r="B71" s="118"/>
      <c r="C71" s="122" t="s">
        <v>834</v>
      </c>
      <c r="D71" s="122"/>
      <c r="E71" s="122"/>
      <c r="F71" s="45" t="s">
        <v>845</v>
      </c>
      <c r="G71" s="43"/>
      <c r="H71" s="43" t="s">
        <v>849</v>
      </c>
      <c r="I71" s="120" t="e">
        <f>VLOOKUP(ShopFlagAndTargetingInput,$A$14:$D$18,4,FALSE)&amp;""</f>
        <v>#N/A</v>
      </c>
    </row>
    <row r="72" spans="2:9" hidden="1">
      <c r="B72" s="121" t="s">
        <v>835</v>
      </c>
      <c r="C72" s="119" t="s">
        <v>830</v>
      </c>
      <c r="D72" s="119"/>
      <c r="E72" s="119"/>
      <c r="F72" s="45" t="s">
        <v>845</v>
      </c>
      <c r="G72" s="44"/>
      <c r="H72" s="44"/>
      <c r="I72" s="116" t="str">
        <f>VLOOKUP(AvailableForPhotoEditInput,C72:F73,4,FALSE)</f>
        <v>true</v>
      </c>
    </row>
    <row r="73" spans="2:9" hidden="1">
      <c r="B73" s="121"/>
      <c r="C73" s="122" t="s">
        <v>831</v>
      </c>
      <c r="D73" s="122"/>
      <c r="E73" s="122"/>
      <c r="F73" s="45" t="s">
        <v>846</v>
      </c>
      <c r="G73" s="44"/>
      <c r="H73" s="44"/>
      <c r="I73" s="117"/>
    </row>
    <row r="74" spans="2:9" hidden="1">
      <c r="B74" s="121" t="s">
        <v>850</v>
      </c>
      <c r="C74" s="119" t="s">
        <v>830</v>
      </c>
      <c r="D74" s="119"/>
      <c r="E74" s="119"/>
      <c r="F74" s="45" t="s">
        <v>845</v>
      </c>
      <c r="G74" s="44"/>
      <c r="H74" s="44"/>
      <c r="I74" s="116" t="str">
        <f>VLOOKUP(CrmBlockedInput,C74:F75,4,FALSE)</f>
        <v>true</v>
      </c>
    </row>
    <row r="75" spans="2:9" hidden="1">
      <c r="B75" s="121"/>
      <c r="C75" s="122" t="s">
        <v>831</v>
      </c>
      <c r="D75" s="122"/>
      <c r="E75" s="122"/>
      <c r="F75" s="45" t="s">
        <v>846</v>
      </c>
      <c r="G75" s="44"/>
      <c r="H75" s="44"/>
      <c r="I75" s="117"/>
    </row>
    <row r="76" spans="2:9" hidden="1"/>
    <row r="77" spans="2:9" hidden="1">
      <c r="B77" s="43" t="s">
        <v>851</v>
      </c>
    </row>
    <row r="78" spans="2:9" hidden="1">
      <c r="B78" s="43" t="s">
        <v>852</v>
      </c>
    </row>
    <row r="79" spans="2:9" hidden="1">
      <c r="B79" s="43" t="s">
        <v>853</v>
      </c>
    </row>
    <row r="80" spans="2:9" hidden="1">
      <c r="B80" s="43" t="s">
        <v>854</v>
      </c>
    </row>
    <row r="81" hidden="1"/>
  </sheetData>
  <sheetProtection algorithmName="SHA-512" hashValue="28Yr2ZMcT0+Czl2sX2ZsUEasokggc1M5k9Rratm9VyUbS4MDqUJSlNq1X6hmIp+SFHs8qXzPUMjlNMZRjafVCQ==" saltValue="o+zvhdLVA2C9B5JyAOw4+w==" spinCount="100000" sheet="1" objects="1" scenarios="1"/>
  <mergeCells count="101">
    <mergeCell ref="Q2:Z2"/>
    <mergeCell ref="A1:Z1"/>
    <mergeCell ref="Q3:Z3"/>
    <mergeCell ref="Q4:Z16"/>
    <mergeCell ref="Q17:Z31"/>
    <mergeCell ref="A13:A14"/>
    <mergeCell ref="E14:J14"/>
    <mergeCell ref="C66:E66"/>
    <mergeCell ref="B66:B67"/>
    <mergeCell ref="C67:E67"/>
    <mergeCell ref="I66:I67"/>
    <mergeCell ref="G19:J19"/>
    <mergeCell ref="B19:B21"/>
    <mergeCell ref="F20:J20"/>
    <mergeCell ref="E20:E21"/>
    <mergeCell ref="F21:J21"/>
    <mergeCell ref="E24:J24"/>
    <mergeCell ref="E25:J25"/>
    <mergeCell ref="E22:J22"/>
    <mergeCell ref="E26:J26"/>
    <mergeCell ref="E23:J23"/>
    <mergeCell ref="E10:J10"/>
    <mergeCell ref="C9:D9"/>
    <mergeCell ref="E9:J9"/>
    <mergeCell ref="A2:P2"/>
    <mergeCell ref="M20:P21"/>
    <mergeCell ref="C11:D11"/>
    <mergeCell ref="E11:J11"/>
    <mergeCell ref="B8:B11"/>
    <mergeCell ref="E12:J12"/>
    <mergeCell ref="A8:A11"/>
    <mergeCell ref="E5:J5"/>
    <mergeCell ref="A6:A7"/>
    <mergeCell ref="B6:B7"/>
    <mergeCell ref="E6:J6"/>
    <mergeCell ref="E7:J7"/>
    <mergeCell ref="M3:P3"/>
    <mergeCell ref="E18:F18"/>
    <mergeCell ref="H18:I18"/>
    <mergeCell ref="E16:J16"/>
    <mergeCell ref="E13:J13"/>
    <mergeCell ref="E15:J15"/>
    <mergeCell ref="E17:F17"/>
    <mergeCell ref="G17:J17"/>
    <mergeCell ref="E8:J8"/>
    <mergeCell ref="B13:B14"/>
    <mergeCell ref="B4:B5"/>
    <mergeCell ref="A4:A5"/>
    <mergeCell ref="E4:J4"/>
    <mergeCell ref="E3:J3"/>
    <mergeCell ref="M13:P14"/>
    <mergeCell ref="M24:P24"/>
    <mergeCell ref="M4:P5"/>
    <mergeCell ref="M6:P7"/>
    <mergeCell ref="M8:P8"/>
    <mergeCell ref="M9:P9"/>
    <mergeCell ref="M10:P10"/>
    <mergeCell ref="M11:P11"/>
    <mergeCell ref="M15:P15"/>
    <mergeCell ref="M16:P16"/>
    <mergeCell ref="M17:P17"/>
    <mergeCell ref="M12:P12"/>
    <mergeCell ref="M22:P22"/>
    <mergeCell ref="M18:P18"/>
    <mergeCell ref="M19:P19"/>
    <mergeCell ref="M23:P23"/>
    <mergeCell ref="A19:A21"/>
    <mergeCell ref="M25:P26"/>
    <mergeCell ref="I70:I71"/>
    <mergeCell ref="I68:I69"/>
    <mergeCell ref="B60:I60"/>
    <mergeCell ref="I72:I73"/>
    <mergeCell ref="M30:P30"/>
    <mergeCell ref="M31:P31"/>
    <mergeCell ref="A27:P27"/>
    <mergeCell ref="M28:P29"/>
    <mergeCell ref="E28:J28"/>
    <mergeCell ref="E29:J29"/>
    <mergeCell ref="E30:J30"/>
    <mergeCell ref="E31:J31"/>
    <mergeCell ref="C71:E71"/>
    <mergeCell ref="B68:B71"/>
    <mergeCell ref="B72:B73"/>
    <mergeCell ref="C69:E69"/>
    <mergeCell ref="C70:E70"/>
    <mergeCell ref="I74:I75"/>
    <mergeCell ref="B61:B63"/>
    <mergeCell ref="C61:E61"/>
    <mergeCell ref="C62:E62"/>
    <mergeCell ref="C63:E63"/>
    <mergeCell ref="I61:I63"/>
    <mergeCell ref="C64:E64"/>
    <mergeCell ref="C65:E65"/>
    <mergeCell ref="C68:E68"/>
    <mergeCell ref="I64:I65"/>
    <mergeCell ref="B64:B65"/>
    <mergeCell ref="B74:B75"/>
    <mergeCell ref="C74:E74"/>
    <mergeCell ref="C75:E75"/>
    <mergeCell ref="C72:E72"/>
    <mergeCell ref="C73:E73"/>
  </mergeCells>
  <phoneticPr fontId="1"/>
  <conditionalFormatting sqref="A13:L14 A28:P31">
    <cfRule type="expression" dxfId="11" priority="48">
      <formula>$E$12&lt;&gt;$E$36</formula>
    </cfRule>
  </conditionalFormatting>
  <conditionalFormatting sqref="A22:L23">
    <cfRule type="expression" dxfId="10" priority="2">
      <formula>$E$22="OFF"</formula>
    </cfRule>
  </conditionalFormatting>
  <conditionalFormatting sqref="B13 B28:B31">
    <cfRule type="expression" dxfId="9" priority="13">
      <formula>$E$12=$E$36</formula>
    </cfRule>
  </conditionalFormatting>
  <conditionalFormatting sqref="B19">
    <cfRule type="expression" dxfId="8" priority="60">
      <formula>$E$12=$D$36</formula>
    </cfRule>
  </conditionalFormatting>
  <conditionalFormatting sqref="C15:C20">
    <cfRule type="expression" dxfId="7" priority="3">
      <formula>$E$12&lt;&gt;$E$36</formula>
    </cfRule>
  </conditionalFormatting>
  <conditionalFormatting sqref="C19:C20">
    <cfRule type="expression" dxfId="6" priority="22">
      <formula>$E$12&lt;&gt;$D$36</formula>
    </cfRule>
  </conditionalFormatting>
  <conditionalFormatting sqref="D19:L19 E20:L20 C21:L21 A19:B19">
    <cfRule type="expression" dxfId="5" priority="59">
      <formula>$E$12=$C$36</formula>
    </cfRule>
  </conditionalFormatting>
  <conditionalFormatting sqref="K4:K26">
    <cfRule type="expression" dxfId="4" priority="4">
      <formula>$K4 &gt; $L4</formula>
    </cfRule>
  </conditionalFormatting>
  <conditionalFormatting sqref="K28:K31">
    <cfRule type="expression" dxfId="3" priority="7">
      <formula>$K28 &gt; $L28</formula>
    </cfRule>
  </conditionalFormatting>
  <conditionalFormatting sqref="K16:L26">
    <cfRule type="expression" dxfId="2" priority="5">
      <formula>$K16 &gt; $L16</formula>
    </cfRule>
  </conditionalFormatting>
  <conditionalFormatting sqref="K22:L23 D22:D23">
    <cfRule type="expression" dxfId="1" priority="50">
      <formula>$E$12&lt;&gt;$D$36</formula>
    </cfRule>
  </conditionalFormatting>
  <conditionalFormatting sqref="L12">
    <cfRule type="expression" dxfId="0" priority="6">
      <formula>$K12 &gt; $L12</formula>
    </cfRule>
  </conditionalFormatting>
  <dataValidations count="8">
    <dataValidation type="list" allowBlank="1" showInputMessage="1" showErrorMessage="1" sqref="E25:J25" xr:uid="{3FE858FB-595F-6C47-B552-F08271E6C0D3}">
      <formula1>$C$56:$D$56</formula1>
    </dataValidation>
    <dataValidation type="list" allowBlank="1" showInputMessage="1" showErrorMessage="1" sqref="E26:J26" xr:uid="{C14BC281-349D-584D-ADF9-FE4D061D1405}">
      <formula1>$C$57:$D$57</formula1>
    </dataValidation>
    <dataValidation type="list" allowBlank="1" showInputMessage="1" showErrorMessage="1" sqref="E17:F17" xr:uid="{CF2A1E3A-8F19-0046-90BC-ADC8EFB32F3A}">
      <formula1>$C$53:$D$53</formula1>
    </dataValidation>
    <dataValidation type="list" allowBlank="1" showInputMessage="1" showErrorMessage="1" sqref="E12:J12" xr:uid="{B0E8AE0E-7897-0040-B167-99C067D05C8F}">
      <formula1>$C$36:$E$36</formula1>
    </dataValidation>
    <dataValidation type="list" allowBlank="1" showInputMessage="1" showErrorMessage="1" sqref="E24:J24" xr:uid="{7BC67726-93EE-FD4E-AF7F-899F233165BB}">
      <formula1>$C$55:$F$55</formula1>
    </dataValidation>
    <dataValidation type="list" allowBlank="1" showInputMessage="1" showErrorMessage="1" sqref="E22:J22" xr:uid="{EB3A035B-433E-104B-A5BA-89B14C07D4EF}">
      <formula1>$C$54:$D$54</formula1>
    </dataValidation>
    <dataValidation type="whole" operator="greaterThan" allowBlank="1" showInputMessage="1" showErrorMessage="1" sqref="E23:J23" xr:uid="{B974A727-4A23-7E4C-B573-E79A658F8F77}">
      <formula1>0</formula1>
    </dataValidation>
    <dataValidation type="date" operator="greaterThanOrEqual" allowBlank="1" showInputMessage="1" showErrorMessage="1" sqref="H18:I18 E18:F18" xr:uid="{4A019F5C-18C0-CA4C-9323-5AC43D4F2D1D}">
      <formula1>41640</formula1>
    </dataValidation>
  </dataValidations>
  <hyperlinks>
    <hyperlink ref="M16:P16" location="配信国!A1" display="配信国シートで選択してください。" xr:uid="{44CA723C-63B9-114D-BCA1-B6E62D7DE27B}"/>
  </hyperlinks>
  <pageMargins left="0.7" right="0.7"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55B20-5454-334F-8A59-A3635D0B1B44}">
  <dimension ref="B1:D10"/>
  <sheetViews>
    <sheetView showGridLines="0" zoomScale="166" workbookViewId="0">
      <selection activeCell="D11" sqref="D11"/>
    </sheetView>
  </sheetViews>
  <sheetFormatPr baseColWidth="10" defaultColWidth="10.6640625" defaultRowHeight="26" customHeight="1"/>
  <cols>
    <col min="1" max="1" width="4.1640625" style="87" customWidth="1"/>
    <col min="2" max="2" width="5.5" style="87" customWidth="1"/>
    <col min="3" max="3" width="20.5" style="87" customWidth="1"/>
    <col min="4" max="16384" width="10.6640625" style="87"/>
  </cols>
  <sheetData>
    <row r="1" spans="2:4" ht="26" customHeight="1">
      <c r="B1" s="89" t="s">
        <v>855</v>
      </c>
    </row>
    <row r="2" spans="2:4" ht="26" customHeight="1">
      <c r="B2" s="229" t="s">
        <v>856</v>
      </c>
      <c r="C2" s="230"/>
      <c r="D2" s="231"/>
    </row>
    <row r="3" spans="2:4" ht="26" customHeight="1">
      <c r="B3" s="104">
        <v>1</v>
      </c>
      <c r="C3" s="90" t="s">
        <v>857</v>
      </c>
      <c r="D3" s="91"/>
    </row>
    <row r="4" spans="2:4" ht="26" customHeight="1">
      <c r="B4" s="104">
        <v>2</v>
      </c>
      <c r="C4" s="90" t="s">
        <v>858</v>
      </c>
      <c r="D4" s="91"/>
    </row>
    <row r="5" spans="2:4" ht="26" customHeight="1">
      <c r="B5" s="104">
        <v>3</v>
      </c>
      <c r="C5" s="90" t="s">
        <v>859</v>
      </c>
      <c r="D5" s="91">
        <v>3</v>
      </c>
    </row>
    <row r="6" spans="2:4" ht="26" customHeight="1">
      <c r="B6" s="104">
        <v>4</v>
      </c>
      <c r="C6" s="90" t="s">
        <v>860</v>
      </c>
      <c r="D6" s="92">
        <v>100000</v>
      </c>
    </row>
    <row r="7" spans="2:4" ht="26" customHeight="1">
      <c r="B7" s="104">
        <v>5</v>
      </c>
      <c r="C7" s="90" t="s">
        <v>861</v>
      </c>
      <c r="D7" s="93"/>
    </row>
    <row r="8" spans="2:4" ht="26" customHeight="1">
      <c r="B8" s="232">
        <v>6</v>
      </c>
      <c r="C8" s="94" t="s">
        <v>862</v>
      </c>
      <c r="D8" s="88" t="s">
        <v>863</v>
      </c>
    </row>
    <row r="9" spans="2:4" ht="26" customHeight="1">
      <c r="B9" s="232"/>
      <c r="C9" s="95" t="s">
        <v>864</v>
      </c>
      <c r="D9" s="96"/>
    </row>
    <row r="10" spans="2:4" ht="26" customHeight="1">
      <c r="B10" s="232"/>
      <c r="C10" s="95" t="s">
        <v>865</v>
      </c>
      <c r="D10" s="96"/>
    </row>
  </sheetData>
  <sheetProtection algorithmName="SHA-512" hashValue="wuCw47AGWC4rXO/TFzZfEsOp4NCGIPsWHytcuIy9uordPApp/qeOV0wzxPPEhYHDOYg+tLVFnE6vb6foLod+TA==" saltValue="NOHV5yGpiGYC7HB9/XgWWw==" spinCount="100000" sheet="1" objects="1" scenarios="1"/>
  <mergeCells count="2">
    <mergeCell ref="B2:D2"/>
    <mergeCell ref="B8:B10"/>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工作表</vt:lpstr>
      </vt:variant>
      <vt:variant>
        <vt:i4>3</vt:i4>
      </vt:variant>
      <vt:variant>
        <vt:lpstr>具名範圍</vt:lpstr>
      </vt:variant>
      <vt:variant>
        <vt:i4>46</vt:i4>
      </vt:variant>
    </vt:vector>
  </HeadingPairs>
  <TitlesOfParts>
    <vt:vector size="49" baseType="lpstr">
      <vt:lpstr>Release country</vt:lpstr>
      <vt:lpstr>Basic Info</vt:lpstr>
      <vt:lpstr>AGP上架表</vt:lpstr>
      <vt:lpstr>AndroidCustomUrlScheme</vt:lpstr>
      <vt:lpstr>AuthorNameEN</vt:lpstr>
      <vt:lpstr>AuthorNameZH_HANT</vt:lpstr>
      <vt:lpstr>AvailableForPhotoEdit</vt:lpstr>
      <vt:lpstr>AvailableForPhotoEditInput</vt:lpstr>
      <vt:lpstr>BuddyNameEN</vt:lpstr>
      <vt:lpstr>BuddyNameZH_HANT</vt:lpstr>
      <vt:lpstr>BuddySearchId</vt:lpstr>
      <vt:lpstr>ChannelId</vt:lpstr>
      <vt:lpstr>Copyright</vt:lpstr>
      <vt:lpstr>'Release country'!CountryCodeRange</vt:lpstr>
      <vt:lpstr>'Release country'!CountryCommaList</vt:lpstr>
      <vt:lpstr>'Release country'!CountryInputRange</vt:lpstr>
      <vt:lpstr>'Release country'!CountryList</vt:lpstr>
      <vt:lpstr>'Release country'!CountryListSuffix</vt:lpstr>
      <vt:lpstr>CountrySelectionCode</vt:lpstr>
      <vt:lpstr>'Release country'!CountrySelectionType</vt:lpstr>
      <vt:lpstr>CpdFlag</vt:lpstr>
      <vt:lpstr>CpdFlagInput</vt:lpstr>
      <vt:lpstr>CpdStickerFlag</vt:lpstr>
      <vt:lpstr>CpdStickerFlagInput</vt:lpstr>
      <vt:lpstr>CrmAllowed</vt:lpstr>
      <vt:lpstr>CrmAllowedInput</vt:lpstr>
      <vt:lpstr>CrmBlockedInput</vt:lpstr>
      <vt:lpstr>DescriptionEN</vt:lpstr>
      <vt:lpstr>DescriptionZH_HANT</vt:lpstr>
      <vt:lpstr>DownloadUrl</vt:lpstr>
      <vt:lpstr>EventType</vt:lpstr>
      <vt:lpstr>EventTypeInput</vt:lpstr>
      <vt:lpstr>'Release country'!FinalCountryList</vt:lpstr>
      <vt:lpstr>GenderTargeting</vt:lpstr>
      <vt:lpstr>IphoneCustomUrlScheme</vt:lpstr>
      <vt:lpstr>SalesCategory</vt:lpstr>
      <vt:lpstr>SalesEnd</vt:lpstr>
      <vt:lpstr>SalesStart</vt:lpstr>
      <vt:lpstr>SheetCountry</vt:lpstr>
      <vt:lpstr>SheetLanguage</vt:lpstr>
      <vt:lpstr>SheetType</vt:lpstr>
      <vt:lpstr>ShopFlag</vt:lpstr>
      <vt:lpstr>ShopFlagAndTargetingInput</vt:lpstr>
      <vt:lpstr>TitleEN</vt:lpstr>
      <vt:lpstr>TitleZH_HANT</vt:lpstr>
      <vt:lpstr>UsagePeriod</vt:lpstr>
      <vt:lpstr>UsagePeriodInput</vt:lpstr>
      <vt:lpstr>UsersCountryList</vt:lpstr>
      <vt:lpstr>'Release country'!選択肢</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松村那子</dc:creator>
  <cp:keywords/>
  <dc:description/>
  <cp:lastModifiedBy>wendyfw1109@gmail.com</cp:lastModifiedBy>
  <cp:revision/>
  <dcterms:created xsi:type="dcterms:W3CDTF">2021-10-10T13:09:34Z</dcterms:created>
  <dcterms:modified xsi:type="dcterms:W3CDTF">2024-06-06T10:30:27Z</dcterms:modified>
  <cp:category/>
  <cp:contentStatus/>
</cp:coreProperties>
</file>